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770" windowHeight="5295" activeTab="0"/>
  </bookViews>
  <sheets>
    <sheet name="เคมีว40226" sheetId="1" r:id="rId1"/>
    <sheet name="ฟอร์มผลสัมฤทธิ์แบบโบราณ" sheetId="2" r:id="rId2"/>
    <sheet name="สรุปผลการเรียนม.ต้น" sheetId="3" r:id="rId3"/>
    <sheet name="สรุปผลการเรียนม.ปลาย" sheetId="4" r:id="rId4"/>
  </sheets>
  <definedNames/>
  <calcPr fullCalcOnLoad="1"/>
</workbook>
</file>

<file path=xl/sharedStrings.xml><?xml version="1.0" encoding="utf-8"?>
<sst xmlns="http://schemas.openxmlformats.org/spreadsheetml/2006/main" count="443" uniqueCount="159">
  <si>
    <t>SD</t>
  </si>
  <si>
    <t xml:space="preserve"> </t>
  </si>
  <si>
    <t>ห้อง</t>
  </si>
  <si>
    <t>ชื่อผู้สอน</t>
  </si>
  <si>
    <t>ลงทะเบียน</t>
  </si>
  <si>
    <t>การเรียน</t>
  </si>
  <si>
    <t>รวมจำนวน</t>
  </si>
  <si>
    <t>นักเรียนที่</t>
  </si>
  <si>
    <t>ได้รับผล</t>
  </si>
  <si>
    <t>กราฟแสดงร้อยละของจำนวนนักเรียน</t>
  </si>
  <si>
    <t>ข้อมูล</t>
  </si>
  <si>
    <t>ตารางที่1</t>
  </si>
  <si>
    <t>โรงเรียนยางชุมน้อยพิทยาคม   อำเภอยางชุมน้อย  จังหวัดศรีสะเกษ</t>
  </si>
  <si>
    <t>จุดประสงค์</t>
  </si>
  <si>
    <t>ข้อที่</t>
  </si>
  <si>
    <t>จำนวนนักเรียน</t>
  </si>
  <si>
    <t>คน</t>
  </si>
  <si>
    <t>ร้อยละ</t>
  </si>
  <si>
    <t>รวมจำนวนนักเรียน</t>
  </si>
  <si>
    <t>ไม่ส่งงาน</t>
  </si>
  <si>
    <t>ไม่เข้าเรียน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</si>
  <si>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</si>
  <si>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</si>
  <si>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</si>
  <si>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</si>
  <si>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</si>
  <si>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</si>
  <si>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</si>
  <si>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</si>
  <si>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</si>
  <si>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</si>
  <si>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</si>
  <si>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</si>
  <si>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</si>
  <si>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</si>
  <si>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</si>
  <si>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</si>
  <si>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</si>
  <si>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</si>
  <si>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</si>
  <si>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</si>
  <si>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</si>
  <si>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</si>
  <si>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</si>
  <si>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จำนวน นร ที่เรียน</t>
  </si>
  <si>
    <t>จำนวน นร ทั้งหมด</t>
  </si>
  <si>
    <t>ตารางที่ 2</t>
  </si>
  <si>
    <t>การจัดอันดับนักเรียนที่มีผลการเรียนดีเด่นแต่ละรายวิชา (อันดับที่1-10)</t>
  </si>
  <si>
    <t>ภาคเรียนที่</t>
  </si>
  <si>
    <t>ปีการศึกษา</t>
  </si>
  <si>
    <t>รายวิชา</t>
  </si>
  <si>
    <t>รหัส</t>
  </si>
  <si>
    <t>อาจารย์ผู้สอน</t>
  </si>
  <si>
    <t>และ</t>
  </si>
  <si>
    <t>ชั้นมัธยมศึกษาที่</t>
  </si>
  <si>
    <t>ลำ</t>
  </si>
  <si>
    <t>ดับที่</t>
  </si>
  <si>
    <t>ระดับคะแนน</t>
  </si>
  <si>
    <t>ค่าคะแนนรวม</t>
  </si>
  <si>
    <t>ชื่อสกุล</t>
  </si>
  <si>
    <t>ลงชื่อ</t>
  </si>
  <si>
    <t>…………………………………………………………….</t>
  </si>
  <si>
    <t>อาจารย์ประจำวิชา</t>
  </si>
  <si>
    <t>วิทยาศาสตร์</t>
  </si>
  <si>
    <t xml:space="preserve">สรุปผลการเรียนรายวิชา </t>
  </si>
  <si>
    <t>รหัสวิชา</t>
  </si>
  <si>
    <t xml:space="preserve">ภาคเรียนที่ </t>
  </si>
  <si>
    <t>ชั้น  ม.</t>
  </si>
  <si>
    <t xml:space="preserve">อาจารย์ผู้สอน </t>
  </si>
  <si>
    <t>นายนิยม   เหล่าโคตร</t>
  </si>
  <si>
    <t>X</t>
  </si>
  <si>
    <t>วิชา</t>
  </si>
  <si>
    <t>จำนวน นร.</t>
  </si>
  <si>
    <t>เรียน(คน)</t>
  </si>
  <si>
    <t>ที่ได้ระดับผลการเรียน</t>
  </si>
  <si>
    <t>ระดับมัธยมศึกษา</t>
  </si>
  <si>
    <t>ตอนต้น</t>
  </si>
  <si>
    <t>ตอนปลาย</t>
  </si>
  <si>
    <t>……………………………………….</t>
  </si>
  <si>
    <t>ef*2</t>
  </si>
  <si>
    <t>นร.</t>
  </si>
  <si>
    <t>ที่ได้</t>
  </si>
  <si>
    <t>ผล</t>
  </si>
  <si>
    <t>………………………………………</t>
  </si>
  <si>
    <t>ข้อมูลพื้นฐาน</t>
  </si>
  <si>
    <t>ชั้นมัธยมศึกษาปีที่</t>
  </si>
  <si>
    <t>สอนห้อง</t>
  </si>
  <si>
    <t xml:space="preserve">ชื่ออาจารย์ที่สอน    </t>
  </si>
  <si>
    <t xml:space="preserve">ผลการเรียน  </t>
  </si>
  <si>
    <t>หมายเหตุ</t>
  </si>
  <si>
    <t>กลุ่มสาระ</t>
  </si>
  <si>
    <t>หัวหน้ากลุ่มสาระ</t>
  </si>
  <si>
    <t xml:space="preserve">ภาคเรียนที่ / ปีที่ </t>
  </si>
  <si>
    <t>(คน)</t>
  </si>
  <si>
    <t>………………………………………………….</t>
  </si>
  <si>
    <t>หัวหน้ากลุ่มสาระการเรียนรู้</t>
  </si>
  <si>
    <t>ที่ลงทะเบียน</t>
  </si>
  <si>
    <t>จำนวน</t>
  </si>
  <si>
    <t>นักเรียน</t>
  </si>
  <si>
    <t>จำนวนนักเรียนที่ได้รับผลการเรียน</t>
  </si>
  <si>
    <t>กลุ่มสาระการเรียนรู้</t>
  </si>
  <si>
    <t>จำนวนนักเรียนที่ผ่านจุดประสงค์การเรียนรู้  (ผลการเรียนรู้ที่คาดหวัง)</t>
  </si>
  <si>
    <t>กราฟแสดงร้อยละของนักเรียนที่ผ่านจุดประสงค์ (ผลการเรียนรู้ที่คาดหวัง)</t>
  </si>
  <si>
    <t>(</t>
  </si>
  <si>
    <t>)</t>
  </si>
  <si>
    <t>ที่ได้ระดับผลการเรียน  รายวิชา</t>
  </si>
  <si>
    <t>รวม</t>
  </si>
  <si>
    <t>จำนวนนักเรียนที่ผ่านจุดประสงค์ (ผลการเรียนรู้ที่คาดหวัง)</t>
  </si>
  <si>
    <t>นายทองสา   อังคะสี</t>
  </si>
  <si>
    <t>กลุ่มสาระการเรียนรู้……………………………………………………………………………………….</t>
  </si>
  <si>
    <t>…………………………..</t>
  </si>
  <si>
    <t>……….</t>
  </si>
  <si>
    <t>…………………………………….</t>
  </si>
  <si>
    <t>…………………………………………</t>
  </si>
  <si>
    <t>……………</t>
  </si>
  <si>
    <t>…………………………………..</t>
  </si>
  <si>
    <t>………………….</t>
  </si>
  <si>
    <t>…………………</t>
  </si>
  <si>
    <t>……………..</t>
  </si>
  <si>
    <t>…………………………………………………..</t>
  </si>
  <si>
    <t>……………………</t>
  </si>
  <si>
    <t>……………………………………</t>
  </si>
  <si>
    <t>……………………………….</t>
  </si>
  <si>
    <t>……………………………..</t>
  </si>
  <si>
    <t>…………….</t>
  </si>
  <si>
    <t xml:space="preserve"> 6/1</t>
  </si>
  <si>
    <t xml:space="preserve"> 6/2</t>
  </si>
  <si>
    <t xml:space="preserve"> 6/3</t>
  </si>
  <si>
    <t>นางสาวมลนภา  มีชัย</t>
  </si>
  <si>
    <t>นางสาวสมฤดี  ใยพันธ์</t>
  </si>
  <si>
    <t>นางสาวสราญจิต  บูษบงก์</t>
  </si>
  <si>
    <t>นายอนุกูล  โตมร</t>
  </si>
  <si>
    <t>นางสาวจตุพร  บูบงก์</t>
  </si>
  <si>
    <t>นางสาวกิตติยาภรณ์  สีหะวงษ์</t>
  </si>
  <si>
    <t>นางสาววารินทร์  วงษารักษ์</t>
  </si>
  <si>
    <t>นายกิตติพงษ์  นามวงค์</t>
  </si>
  <si>
    <t>นายอลงกรณ์  สีหะวงษ์</t>
  </si>
  <si>
    <t>นายนพพร  ฝากาทอง</t>
  </si>
  <si>
    <t>สรุปผลการเรียนของกลุ่มสาระ</t>
  </si>
  <si>
    <t>f*2</t>
  </si>
  <si>
    <t>วิชาพื้นฐาน</t>
  </si>
  <si>
    <t xml:space="preserve">      </t>
  </si>
  <si>
    <t>วิชาเพิ่มเติม</t>
  </si>
  <si>
    <t>(....................................................)</t>
  </si>
  <si>
    <t>หัวหน้ากล่มสาระ</t>
  </si>
  <si>
    <t>รวมจำนวนนักเรียนทั้งหมด</t>
  </si>
  <si>
    <t>ร้อยละจำนวนนักเรียน</t>
  </si>
  <si>
    <t xml:space="preserve"> 6/4</t>
  </si>
  <si>
    <t xml:space="preserve"> 6/5</t>
  </si>
  <si>
    <t>24</t>
  </si>
  <si>
    <t>ร</t>
  </si>
  <si>
    <t>นายผจญภัย   เครื่องจำปา</t>
  </si>
  <si>
    <t>เคมี 5</t>
  </si>
  <si>
    <t>ว40225</t>
  </si>
  <si>
    <t>นรที่ยังไม่ตัดสิน</t>
  </si>
  <si>
    <t>นร.ได้ผล</t>
  </si>
  <si>
    <t xml:space="preserve"> 6/7</t>
  </si>
  <si>
    <t xml:space="preserve"> 6/6</t>
  </si>
  <si>
    <t>รวม นร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</si>
</sst>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00"/>
    <numFmt numFmtId="189" formatCode="0.00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0000"/>
    <numFmt numFmtId="196" formatCode="#,##0.00_ ;\-#,##0.00\ "/>
  </numFmts>
  <fonts count="80">
    <font>
      <sz val="14"/>
      <name val="Cordia New"/>
      <family val="0"/>
    </font>
    <font>
      <b/>
      <sz val="18"/>
      <name val="Angsana New"/>
      <family val="1"/>
    </font>
    <font>
      <sz val="14"/>
      <name val="Angsana New"/>
      <family val="1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2"/>
      <name val="Angsana New"/>
      <family val="1"/>
    </font>
    <font>
      <sz val="18"/>
      <color indexed="8"/>
      <name val="AngsanaUPC"/>
      <family val="1"/>
    </font>
    <font>
      <sz val="16"/>
      <color indexed="8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2"/>
    </font>
    <font>
      <b/>
      <sz val="18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7"/>
      <name val="Angsana New"/>
      <family val="1"/>
    </font>
    <font>
      <b/>
      <sz val="12"/>
      <name val="Angsana New"/>
      <family val="1"/>
    </font>
    <font>
      <b/>
      <sz val="20"/>
      <name val="Cordia New"/>
      <family val="2"/>
    </font>
    <font>
      <sz val="18"/>
      <name val="Angsana New"/>
      <family val="1"/>
    </font>
    <font>
      <b/>
      <sz val="20"/>
      <name val="AngsanaUPC"/>
      <family val="1"/>
    </font>
    <font>
      <sz val="18"/>
      <name val="AngsanaUPC"/>
      <family val="1"/>
    </font>
    <font>
      <b/>
      <sz val="22"/>
      <name val="AngsanaUPC"/>
      <family val="1"/>
    </font>
    <font>
      <sz val="20"/>
      <name val="AngsanaUPC"/>
      <family val="1"/>
    </font>
    <font>
      <b/>
      <sz val="14"/>
      <name val="AngsanaUPC"/>
      <family val="1"/>
    </font>
    <font>
      <b/>
      <sz val="20"/>
      <color indexed="14"/>
      <name val="AngsanaUPC"/>
      <family val="1"/>
    </font>
    <font>
      <sz val="20"/>
      <color indexed="14"/>
      <name val="AngsanaUPC"/>
      <family val="1"/>
    </font>
    <font>
      <b/>
      <sz val="22"/>
      <color indexed="14"/>
      <name val="AngsanaUPC"/>
      <family val="1"/>
    </font>
    <font>
      <b/>
      <sz val="20"/>
      <color indexed="12"/>
      <name val="AngsanaUPC"/>
      <family val="1"/>
    </font>
    <font>
      <sz val="20"/>
      <color indexed="12"/>
      <name val="AngsanaUPC"/>
      <family val="1"/>
    </font>
    <font>
      <b/>
      <sz val="18"/>
      <color indexed="12"/>
      <name val="AngsanaUPC"/>
      <family val="1"/>
    </font>
    <font>
      <sz val="18"/>
      <color indexed="12"/>
      <name val="AngsanaUPC"/>
      <family val="1"/>
    </font>
    <font>
      <sz val="20"/>
      <color indexed="8"/>
      <name val="AngsanaUPC"/>
      <family val="1"/>
    </font>
    <font>
      <sz val="8"/>
      <name val="Cordia New"/>
      <family val="0"/>
    </font>
    <font>
      <sz val="20"/>
      <color indexed="20"/>
      <name val="AngsanaUPC"/>
      <family val="1"/>
    </font>
    <font>
      <sz val="16"/>
      <color indexed="20"/>
      <name val="AngsanaUPC"/>
      <family val="1"/>
    </font>
    <font>
      <sz val="20"/>
      <color indexed="16"/>
      <name val="AngsanaUPC"/>
      <family val="1"/>
    </font>
    <font>
      <sz val="14"/>
      <color indexed="12"/>
      <name val="Angsana New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6.25"/>
      <color indexed="8"/>
      <name val="Cordia New"/>
      <family val="0"/>
    </font>
    <font>
      <sz val="14"/>
      <color indexed="8"/>
      <name val="AngsanaUPC"/>
      <family val="0"/>
    </font>
    <font>
      <sz val="11"/>
      <color indexed="8"/>
      <name val="Arial"/>
      <family val="0"/>
    </font>
    <font>
      <sz val="16"/>
      <color indexed="8"/>
      <name val="Angsana New"/>
      <family val="0"/>
    </font>
    <font>
      <sz val="13.25"/>
      <color indexed="8"/>
      <name val="AngsanaUPC"/>
      <family val="0"/>
    </font>
    <font>
      <sz val="15"/>
      <color indexed="8"/>
      <name val="Cordia New"/>
      <family val="0"/>
    </font>
    <font>
      <sz val="1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1" xfId="0" applyNumberFormat="1" applyFont="1" applyBorder="1" applyAlignment="1" applyProtection="1">
      <alignment horizontal="center"/>
      <protection/>
    </xf>
    <xf numFmtId="194" fontId="2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94" fontId="2" fillId="0" borderId="0" xfId="0" applyNumberFormat="1" applyFont="1" applyBorder="1" applyAlignment="1" applyProtection="1">
      <alignment horizontal="center"/>
      <protection/>
    </xf>
    <xf numFmtId="194" fontId="2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15" fillId="0" borderId="0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3" fillId="0" borderId="1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2" fontId="13" fillId="0" borderId="1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/>
    </xf>
    <xf numFmtId="2" fontId="2" fillId="0" borderId="13" xfId="0" applyNumberFormat="1" applyFont="1" applyBorder="1" applyAlignment="1" applyProtection="1">
      <alignment horizontal="center"/>
      <protection/>
    </xf>
    <xf numFmtId="2" fontId="1" fillId="0" borderId="20" xfId="0" applyNumberFormat="1" applyFont="1" applyBorder="1" applyAlignment="1" applyProtection="1">
      <alignment horizontal="center"/>
      <protection/>
    </xf>
    <xf numFmtId="2" fontId="1" fillId="0" borderId="21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3" fillId="0" borderId="18" xfId="0" applyFont="1" applyBorder="1" applyAlignment="1" quotePrefix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35" borderId="24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35" borderId="2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5" fillId="35" borderId="24" xfId="0" applyFont="1" applyFill="1" applyBorder="1" applyAlignment="1">
      <alignment horizontal="center"/>
    </xf>
    <xf numFmtId="0" fontId="25" fillId="35" borderId="25" xfId="0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28" fillId="33" borderId="2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33" xfId="0" applyFont="1" applyFill="1" applyBorder="1" applyAlignment="1">
      <alignment horizontal="center"/>
    </xf>
    <xf numFmtId="0" fontId="27" fillId="33" borderId="34" xfId="0" applyFont="1" applyFill="1" applyBorder="1" applyAlignment="1">
      <alignment horizontal="center"/>
    </xf>
    <xf numFmtId="0" fontId="30" fillId="35" borderId="35" xfId="0" applyFont="1" applyFill="1" applyBorder="1" applyAlignment="1">
      <alignment horizontal="center"/>
    </xf>
    <xf numFmtId="0" fontId="24" fillId="35" borderId="28" xfId="0" applyFont="1" applyFill="1" applyBorder="1" applyAlignment="1">
      <alignment horizontal="center"/>
    </xf>
    <xf numFmtId="0" fontId="27" fillId="35" borderId="35" xfId="0" applyFont="1" applyFill="1" applyBorder="1" applyAlignment="1">
      <alignment horizontal="center"/>
    </xf>
    <xf numFmtId="0" fontId="24" fillId="35" borderId="36" xfId="0" applyFont="1" applyFill="1" applyBorder="1" applyAlignment="1">
      <alignment horizontal="center"/>
    </xf>
    <xf numFmtId="0" fontId="24" fillId="35" borderId="35" xfId="0" applyFont="1" applyFill="1" applyBorder="1" applyAlignment="1">
      <alignment horizontal="center"/>
    </xf>
    <xf numFmtId="0" fontId="8" fillId="0" borderId="26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2" fontId="13" fillId="0" borderId="12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8" fillId="35" borderId="13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2" fontId="18" fillId="35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35" borderId="13" xfId="0" applyFont="1" applyFill="1" applyBorder="1" applyAlignment="1">
      <alignment horizontal="center"/>
    </xf>
    <xf numFmtId="0" fontId="7" fillId="35" borderId="13" xfId="0" applyFont="1" applyFill="1" applyBorder="1" applyAlignment="1" applyProtection="1">
      <alignment horizontal="center"/>
      <protection/>
    </xf>
    <xf numFmtId="0" fontId="13" fillId="35" borderId="13" xfId="0" applyFont="1" applyFill="1" applyBorder="1" applyAlignment="1" applyProtection="1">
      <alignment horizontal="center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>
      <alignment horizontal="center"/>
    </xf>
    <xf numFmtId="0" fontId="2" fillId="35" borderId="15" xfId="0" applyFont="1" applyFill="1" applyBorder="1" applyAlignment="1" applyProtection="1">
      <alignment horizontal="center"/>
      <protection/>
    </xf>
    <xf numFmtId="0" fontId="10" fillId="0" borderId="15" xfId="0" applyFont="1" applyBorder="1" applyAlignment="1">
      <alignment horizontal="center"/>
    </xf>
    <xf numFmtId="2" fontId="13" fillId="35" borderId="12" xfId="0" applyNumberFormat="1" applyFont="1" applyFill="1" applyBorder="1" applyAlignment="1" applyProtection="1">
      <alignment horizontal="center"/>
      <protection/>
    </xf>
    <xf numFmtId="2" fontId="1" fillId="0" borderId="34" xfId="0" applyNumberFormat="1" applyFont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22" fillId="0" borderId="37" xfId="0" applyFont="1" applyBorder="1" applyAlignment="1">
      <alignment horizontal="center"/>
    </xf>
    <xf numFmtId="1" fontId="25" fillId="35" borderId="24" xfId="0" applyNumberFormat="1" applyFont="1" applyFill="1" applyBorder="1" applyAlignment="1">
      <alignment horizontal="center"/>
    </xf>
    <xf numFmtId="0" fontId="2" fillId="0" borderId="38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7" fillId="33" borderId="21" xfId="0" applyFont="1" applyFill="1" applyBorder="1" applyAlignment="1">
      <alignment horizontal="center"/>
    </xf>
    <xf numFmtId="0" fontId="28" fillId="33" borderId="40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19" fillId="34" borderId="41" xfId="0" applyFont="1" applyFill="1" applyBorder="1" applyAlignment="1">
      <alignment horizontal="center"/>
    </xf>
    <xf numFmtId="0" fontId="28" fillId="33" borderId="30" xfId="0" applyFont="1" applyFill="1" applyBorder="1" applyAlignment="1">
      <alignment horizontal="center"/>
    </xf>
    <xf numFmtId="0" fontId="28" fillId="33" borderId="24" xfId="0" applyFont="1" applyFill="1" applyBorder="1" applyAlignment="1">
      <alignment horizontal="center"/>
    </xf>
    <xf numFmtId="0" fontId="28" fillId="33" borderId="25" xfId="0" applyFont="1" applyFill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3" xfId="0" applyFont="1" applyBorder="1" applyAlignment="1">
      <alignment horizontal="left"/>
    </xf>
    <xf numFmtId="0" fontId="34" fillId="0" borderId="21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28" fillId="34" borderId="30" xfId="0" applyFont="1" applyFill="1" applyBorder="1" applyAlignment="1">
      <alignment horizontal="center"/>
    </xf>
    <xf numFmtId="0" fontId="28" fillId="34" borderId="24" xfId="0" applyFont="1" applyFill="1" applyBorder="1" applyAlignment="1">
      <alignment horizontal="center"/>
    </xf>
    <xf numFmtId="0" fontId="28" fillId="34" borderId="25" xfId="0" applyFont="1" applyFill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>
      <alignment horizontal="center"/>
      <protection/>
    </xf>
    <xf numFmtId="0" fontId="36" fillId="35" borderId="35" xfId="0" applyFont="1" applyFill="1" applyBorder="1" applyAlignment="1" applyProtection="1">
      <alignment horizontal="center"/>
      <protection/>
    </xf>
    <xf numFmtId="0" fontId="37" fillId="35" borderId="30" xfId="0" applyFont="1" applyFill="1" applyBorder="1" applyAlignment="1" applyProtection="1">
      <alignment horizontal="center"/>
      <protection/>
    </xf>
    <xf numFmtId="0" fontId="37" fillId="35" borderId="24" xfId="0" applyFont="1" applyFill="1" applyBorder="1" applyAlignment="1" applyProtection="1">
      <alignment horizontal="center"/>
      <protection/>
    </xf>
    <xf numFmtId="0" fontId="36" fillId="35" borderId="24" xfId="0" applyFont="1" applyFill="1" applyBorder="1" applyAlignment="1" applyProtection="1">
      <alignment horizontal="center"/>
      <protection/>
    </xf>
    <xf numFmtId="2" fontId="36" fillId="35" borderId="25" xfId="0" applyNumberFormat="1" applyFont="1" applyFill="1" applyBorder="1" applyAlignment="1" applyProtection="1">
      <alignment horizontal="center"/>
      <protection/>
    </xf>
    <xf numFmtId="0" fontId="38" fillId="35" borderId="35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7" fillId="35" borderId="26" xfId="0" applyFont="1" applyFill="1" applyBorder="1" applyAlignment="1" applyProtection="1">
      <alignment horizontal="center"/>
      <protection/>
    </xf>
    <xf numFmtId="0" fontId="20" fillId="35" borderId="19" xfId="0" applyFont="1" applyFill="1" applyBorder="1" applyAlignment="1">
      <alignment horizontal="center"/>
    </xf>
    <xf numFmtId="0" fontId="7" fillId="35" borderId="10" xfId="0" applyFont="1" applyFill="1" applyBorder="1" applyAlignment="1" applyProtection="1">
      <alignment horizontal="center"/>
      <protection/>
    </xf>
    <xf numFmtId="0" fontId="36" fillId="35" borderId="13" xfId="0" applyFont="1" applyFill="1" applyBorder="1" applyAlignment="1" applyProtection="1">
      <alignment horizontal="center"/>
      <protection/>
    </xf>
    <xf numFmtId="0" fontId="33" fillId="0" borderId="43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7" fillId="33" borderId="46" xfId="0" applyFont="1" applyFill="1" applyBorder="1" applyAlignment="1">
      <alignment horizontal="center"/>
    </xf>
    <xf numFmtId="0" fontId="27" fillId="33" borderId="47" xfId="0" applyFont="1" applyFill="1" applyBorder="1" applyAlignment="1">
      <alignment horizontal="center"/>
    </xf>
    <xf numFmtId="0" fontId="27" fillId="33" borderId="43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4" fillId="35" borderId="48" xfId="0" applyFont="1" applyFill="1" applyBorder="1" applyAlignment="1">
      <alignment horizontal="center"/>
    </xf>
    <xf numFmtId="0" fontId="24" fillId="35" borderId="49" xfId="0" applyFont="1" applyFill="1" applyBorder="1" applyAlignment="1">
      <alignment horizontal="center"/>
    </xf>
    <xf numFmtId="0" fontId="24" fillId="35" borderId="50" xfId="0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/>
    </xf>
    <xf numFmtId="0" fontId="27" fillId="33" borderId="44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7" fillId="33" borderId="48" xfId="0" applyFont="1" applyFill="1" applyBorder="1" applyAlignment="1">
      <alignment horizontal="center"/>
    </xf>
    <xf numFmtId="0" fontId="27" fillId="33" borderId="31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34" borderId="10" xfId="0" applyFont="1" applyFill="1" applyBorder="1" applyAlignment="1">
      <alignment horizontal="center"/>
    </xf>
    <xf numFmtId="0" fontId="11" fillId="3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35" borderId="0" xfId="0" applyFont="1" applyFill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1" fillId="35" borderId="0" xfId="0" applyFont="1" applyFill="1" applyBorder="1" applyAlignment="1" applyProtection="1">
      <alignment horizontal="center" vertical="center"/>
      <protection/>
    </xf>
    <xf numFmtId="0" fontId="29" fillId="33" borderId="52" xfId="0" applyFont="1" applyFill="1" applyBorder="1" applyAlignment="1">
      <alignment horizontal="center" vertical="center"/>
    </xf>
    <xf numFmtId="0" fontId="29" fillId="33" borderId="53" xfId="0" applyFont="1" applyFill="1" applyBorder="1" applyAlignment="1">
      <alignment horizontal="center" vertical="center"/>
    </xf>
    <xf numFmtId="0" fontId="29" fillId="33" borderId="54" xfId="0" applyFont="1" applyFill="1" applyBorder="1" applyAlignment="1">
      <alignment horizontal="center" vertical="center"/>
    </xf>
    <xf numFmtId="0" fontId="33" fillId="0" borderId="55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29" fillId="33" borderId="60" xfId="0" applyFont="1" applyFill="1" applyBorder="1" applyAlignment="1">
      <alignment horizontal="center" vertical="center"/>
    </xf>
    <xf numFmtId="0" fontId="29" fillId="33" borderId="61" xfId="0" applyFont="1" applyFill="1" applyBorder="1" applyAlignment="1">
      <alignment horizontal="center" vertical="center"/>
    </xf>
    <xf numFmtId="0" fontId="29" fillId="33" borderId="6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5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35" borderId="15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63" xfId="0" applyBorder="1" applyAlignment="1">
      <alignment horizontal="center" textRotation="90"/>
    </xf>
    <xf numFmtId="0" fontId="19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8" fillId="34" borderId="52" xfId="0" applyNumberFormat="1" applyFont="1" applyFill="1" applyBorder="1" applyAlignment="1" applyProtection="1">
      <alignment horizontal="center"/>
      <protection/>
    </xf>
    <xf numFmtId="2" fontId="18" fillId="34" borderId="64" xfId="0" applyNumberFormat="1" applyFont="1" applyFill="1" applyBorder="1" applyAlignment="1" applyProtection="1">
      <alignment horizontal="center"/>
      <protection/>
    </xf>
    <xf numFmtId="2" fontId="18" fillId="34" borderId="54" xfId="0" applyNumberFormat="1" applyFont="1" applyFill="1" applyBorder="1" applyAlignment="1" applyProtection="1">
      <alignment horizontal="center"/>
      <protection/>
    </xf>
    <xf numFmtId="2" fontId="18" fillId="34" borderId="65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13" fillId="34" borderId="19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1375"/>
          <c:w val="0.884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เคมีว40226!$AE$35:$AE$42</c:f>
              <c:numCache/>
            </c:numRef>
          </c:cat>
          <c:val>
            <c:numRef>
              <c:f>เคมีว40226!$AF$35:$AF$42</c:f>
              <c:numCache/>
            </c:numRef>
          </c:val>
        </c:ser>
        <c:axId val="52073534"/>
        <c:axId val="66008623"/>
      </c:bar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_ ;\-#,##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073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975"/>
          <c:h val="0.95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เคมีว40226!$AC$34:$AC$57</c:f>
              <c:strCache/>
            </c:strRef>
          </c:cat>
          <c:val>
            <c:numRef>
              <c:f>เคมีว40226!$AD$34:$AD$57</c:f>
              <c:numCache/>
            </c:numRef>
          </c:val>
          <c:smooth val="0"/>
        </c:ser>
        <c:marker val="1"/>
        <c:axId val="57206696"/>
        <c:axId val="45098217"/>
      </c:line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206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1375"/>
          <c:w val="0.88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ฟอร์มผลสัมฤทธิ์แบบโบราณ!$AC$34:$AC$41</c:f>
              <c:numCache/>
            </c:numRef>
          </c:cat>
          <c:val>
            <c:numRef>
              <c:f>ฟอร์มผลสัมฤทธิ์แบบโบราณ!$AD$34:$AD$41</c:f>
              <c:numCache/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</a:defRPr>
            </a:pPr>
          </a:p>
        </c:tx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</a:defRPr>
            </a:pPr>
          </a:p>
        </c:txPr>
        <c:crossAx val="323077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0225"/>
          <c:w val="0.89"/>
          <c:h val="0.856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ฟอร์มผลสัมฤทธิ์แบบโบราณ!$AA$33:$AA$55</c:f>
              <c:strCache/>
            </c:strRef>
          </c:cat>
          <c:val>
            <c:numRef>
              <c:f>ฟอร์มผลสัมฤทธิ์แบบโบราณ!$AB$33:$AB$55</c:f>
              <c:numCache/>
            </c:numRef>
          </c:val>
          <c:smooth val="0"/>
        </c:ser>
        <c:marker val="1"/>
        <c:axId val="60365788"/>
        <c:axId val="6421181"/>
      </c:line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60365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123825</xdr:rowOff>
    </xdr:from>
    <xdr:to>
      <xdr:col>15</xdr:col>
      <xdr:colOff>419100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85725" y="6048375"/>
        <a:ext cx="7134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200025</xdr:colOff>
      <xdr:row>4</xdr:row>
      <xdr:rowOff>142875</xdr:rowOff>
    </xdr:from>
    <xdr:to>
      <xdr:col>14</xdr:col>
      <xdr:colOff>314325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6477000" y="1476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28575</xdr:rowOff>
    </xdr:from>
    <xdr:to>
      <xdr:col>32</xdr:col>
      <xdr:colOff>9525</xdr:colOff>
      <xdr:row>60</xdr:row>
      <xdr:rowOff>247650</xdr:rowOff>
    </xdr:to>
    <xdr:sp>
      <xdr:nvSpPr>
        <xdr:cNvPr id="3" name="Rectangle 4"/>
        <xdr:cNvSpPr>
          <a:spLocks/>
        </xdr:cNvSpPr>
      </xdr:nvSpPr>
      <xdr:spPr>
        <a:xfrm>
          <a:off x="14478000" y="10106025"/>
          <a:ext cx="2495550" cy="808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66675</xdr:colOff>
      <xdr:row>39</xdr:row>
      <xdr:rowOff>152400</xdr:rowOff>
    </xdr:from>
    <xdr:to>
      <xdr:col>27</xdr:col>
      <xdr:colOff>304800</xdr:colOff>
      <xdr:row>56</xdr:row>
      <xdr:rowOff>66675</xdr:rowOff>
    </xdr:to>
    <xdr:graphicFrame>
      <xdr:nvGraphicFramePr>
        <xdr:cNvPr id="4" name="Chart 5"/>
        <xdr:cNvGraphicFramePr/>
      </xdr:nvGraphicFramePr>
      <xdr:xfrm>
        <a:off x="7353300" y="11877675"/>
        <a:ext cx="69342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123825</xdr:rowOff>
    </xdr:from>
    <xdr:to>
      <xdr:col>14</xdr:col>
      <xdr:colOff>419100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85725" y="5724525"/>
        <a:ext cx="69056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38</xdr:row>
      <xdr:rowOff>47625</xdr:rowOff>
    </xdr:from>
    <xdr:to>
      <xdr:col>25</xdr:col>
      <xdr:colOff>342900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7134225" y="11449050"/>
        <a:ext cx="655320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200025</xdr:colOff>
      <xdr:row>4</xdr:row>
      <xdr:rowOff>142875</xdr:rowOff>
    </xdr:from>
    <xdr:to>
      <xdr:col>13</xdr:col>
      <xdr:colOff>314325</xdr:colOff>
      <xdr:row>4</xdr:row>
      <xdr:rowOff>142875</xdr:rowOff>
    </xdr:to>
    <xdr:sp>
      <xdr:nvSpPr>
        <xdr:cNvPr id="3" name="Line 3"/>
        <xdr:cNvSpPr>
          <a:spLocks/>
        </xdr:cNvSpPr>
      </xdr:nvSpPr>
      <xdr:spPr>
        <a:xfrm>
          <a:off x="6248400" y="1476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30</xdr:row>
      <xdr:rowOff>180975</xdr:rowOff>
    </xdr:from>
    <xdr:to>
      <xdr:col>30</xdr:col>
      <xdr:colOff>19050</xdr:colOff>
      <xdr:row>58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3849350" y="9324975"/>
          <a:ext cx="2495550" cy="80867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4</xdr:row>
      <xdr:rowOff>66675</xdr:rowOff>
    </xdr:from>
    <xdr:to>
      <xdr:col>14</xdr:col>
      <xdr:colOff>352425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591300" y="1638300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4</xdr:row>
      <xdr:rowOff>66675</xdr:rowOff>
    </xdr:from>
    <xdr:to>
      <xdr:col>13</xdr:col>
      <xdr:colOff>352425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505575" y="1485900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showGridLines="0" tabSelected="1" zoomScale="75" zoomScaleNormal="75" zoomScalePageLayoutView="0" workbookViewId="0" topLeftCell="A46">
      <selection activeCell="C8" sqref="C8"/>
    </sheetView>
  </sheetViews>
  <sheetFormatPr defaultColWidth="9.140625" defaultRowHeight="21.75"/>
  <cols>
    <col min="1" max="1" width="7.28125" style="1" customWidth="1"/>
    <col min="2" max="2" width="19.421875" style="1" customWidth="1"/>
    <col min="3" max="3" width="9.8515625" style="1" customWidth="1"/>
    <col min="4" max="5" width="5.140625" style="1" customWidth="1"/>
    <col min="6" max="7" width="5.28125" style="1" customWidth="1"/>
    <col min="8" max="9" width="5.57421875" style="1" customWidth="1"/>
    <col min="10" max="12" width="5.140625" style="1" customWidth="1"/>
    <col min="13" max="13" width="10.140625" style="1" customWidth="1"/>
    <col min="14" max="14" width="0.2890625" style="1" hidden="1" customWidth="1"/>
    <col min="15" max="15" width="7.8515625" style="1" customWidth="1"/>
    <col min="16" max="16" width="7.28125" style="1" customWidth="1"/>
    <col min="17" max="17" width="13.8515625" style="0" customWidth="1"/>
    <col min="18" max="24" width="8.7109375" style="0" customWidth="1"/>
    <col min="27" max="27" width="7.28125" style="0" customWidth="1"/>
    <col min="28" max="28" width="7.421875" style="0" customWidth="1"/>
    <col min="30" max="30" width="9.8515625" style="0" customWidth="1"/>
  </cols>
  <sheetData>
    <row r="1" spans="1:28" ht="26.25">
      <c r="A1" s="54"/>
      <c r="B1" s="260" t="s">
        <v>64</v>
      </c>
      <c r="C1" s="260"/>
      <c r="D1" s="129"/>
      <c r="E1" s="260" t="str">
        <f>D71</f>
        <v>เคมี 5</v>
      </c>
      <c r="F1" s="260"/>
      <c r="G1" s="260"/>
      <c r="H1" s="260"/>
      <c r="I1" s="260"/>
      <c r="J1" s="260"/>
      <c r="K1" s="260" t="s">
        <v>65</v>
      </c>
      <c r="L1" s="260"/>
      <c r="M1" s="260" t="str">
        <f>D72</f>
        <v>ว40225</v>
      </c>
      <c r="N1" s="260"/>
      <c r="O1" s="260"/>
      <c r="P1" s="53"/>
      <c r="Q1" s="220" t="s">
        <v>11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2:28" ht="26.25">
      <c r="B2" s="29"/>
      <c r="C2" s="224" t="s">
        <v>66</v>
      </c>
      <c r="D2" s="224"/>
      <c r="E2" s="224"/>
      <c r="F2" s="223">
        <f>D74</f>
        <v>1</v>
      </c>
      <c r="G2" s="223"/>
      <c r="H2" s="223"/>
      <c r="I2" s="223" t="s">
        <v>49</v>
      </c>
      <c r="J2" s="223"/>
      <c r="K2" s="223"/>
      <c r="L2" s="223">
        <f>D75</f>
        <v>2553</v>
      </c>
      <c r="M2" s="223"/>
      <c r="N2" s="17"/>
      <c r="Q2" s="221" t="s">
        <v>101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3" spans="1:28" ht="26.25">
      <c r="A3" s="234"/>
      <c r="B3" s="234"/>
      <c r="C3" s="235"/>
      <c r="D3" s="235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66" t="s">
        <v>50</v>
      </c>
      <c r="R3" s="226" t="str">
        <f>E1</f>
        <v>เคมี 5</v>
      </c>
      <c r="S3" s="226"/>
      <c r="T3" s="226"/>
      <c r="U3" s="226"/>
      <c r="V3" s="66" t="s">
        <v>65</v>
      </c>
      <c r="W3" s="66"/>
      <c r="X3" s="226" t="str">
        <f>M1</f>
        <v>ว40225</v>
      </c>
      <c r="Y3" s="226"/>
      <c r="Z3" s="66" t="s">
        <v>67</v>
      </c>
      <c r="AA3" s="68">
        <f>I40</f>
        <v>6</v>
      </c>
      <c r="AB3" s="67"/>
    </row>
    <row r="4" spans="1:28" ht="26.25">
      <c r="A4" s="245" t="s">
        <v>2</v>
      </c>
      <c r="B4" s="236" t="s">
        <v>3</v>
      </c>
      <c r="C4" s="132" t="s">
        <v>97</v>
      </c>
      <c r="D4" s="258" t="s">
        <v>154</v>
      </c>
      <c r="E4" s="252" t="s">
        <v>99</v>
      </c>
      <c r="F4" s="252"/>
      <c r="G4" s="252"/>
      <c r="H4" s="252"/>
      <c r="I4" s="252"/>
      <c r="J4" s="252"/>
      <c r="K4" s="252"/>
      <c r="L4" s="253"/>
      <c r="M4" s="61" t="s">
        <v>6</v>
      </c>
      <c r="N4" s="227" t="s">
        <v>79</v>
      </c>
      <c r="O4" s="231" t="s">
        <v>70</v>
      </c>
      <c r="P4" s="231" t="s">
        <v>0</v>
      </c>
      <c r="Q4" s="221" t="s">
        <v>12</v>
      </c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ht="23.25">
      <c r="A5" s="245"/>
      <c r="B5" s="236"/>
      <c r="C5" s="133" t="s">
        <v>98</v>
      </c>
      <c r="D5" s="259"/>
      <c r="E5" s="254"/>
      <c r="F5" s="254"/>
      <c r="G5" s="254"/>
      <c r="H5" s="254"/>
      <c r="I5" s="254"/>
      <c r="J5" s="254"/>
      <c r="K5" s="254"/>
      <c r="L5" s="255"/>
      <c r="M5" s="62" t="s">
        <v>7</v>
      </c>
      <c r="N5" s="228"/>
      <c r="O5" s="231"/>
      <c r="P5" s="231"/>
      <c r="Q5" s="69" t="s">
        <v>13</v>
      </c>
      <c r="R5" s="239" t="s">
        <v>107</v>
      </c>
      <c r="S5" s="243"/>
      <c r="T5" s="243"/>
      <c r="U5" s="243"/>
      <c r="V5" s="243"/>
      <c r="W5" s="243"/>
      <c r="X5" s="240"/>
      <c r="Y5" s="239" t="s">
        <v>15</v>
      </c>
      <c r="Z5" s="240"/>
      <c r="AA5" s="241" t="s">
        <v>18</v>
      </c>
      <c r="AB5" s="242"/>
    </row>
    <row r="6" spans="1:28" ht="24" thickBot="1">
      <c r="A6" s="245"/>
      <c r="B6" s="236"/>
      <c r="C6" s="133" t="s">
        <v>96</v>
      </c>
      <c r="D6" s="259"/>
      <c r="E6" s="256"/>
      <c r="F6" s="256"/>
      <c r="G6" s="256"/>
      <c r="H6" s="256"/>
      <c r="I6" s="256"/>
      <c r="J6" s="256"/>
      <c r="K6" s="256"/>
      <c r="L6" s="257"/>
      <c r="M6" s="62" t="s">
        <v>8</v>
      </c>
      <c r="N6" s="228"/>
      <c r="O6" s="231"/>
      <c r="P6" s="231"/>
      <c r="Q6" s="30" t="s">
        <v>14</v>
      </c>
      <c r="R6" s="49" t="str">
        <f>A8</f>
        <v> 6/1</v>
      </c>
      <c r="S6" s="50" t="str">
        <f>A9</f>
        <v> 6/2</v>
      </c>
      <c r="T6" s="31" t="str">
        <f>A10</f>
        <v> 6/3</v>
      </c>
      <c r="U6" s="31" t="str">
        <f>A11</f>
        <v> 6/4</v>
      </c>
      <c r="V6" s="31" t="str">
        <f>A12</f>
        <v> 6/5</v>
      </c>
      <c r="W6" s="31" t="str">
        <f>A13</f>
        <v> 6/6</v>
      </c>
      <c r="X6" s="31" t="str">
        <f>A14</f>
        <v> 6/7</v>
      </c>
      <c r="Y6" s="31" t="s">
        <v>16</v>
      </c>
      <c r="Z6" s="31" t="s">
        <v>17</v>
      </c>
      <c r="AA6" s="32" t="s">
        <v>19</v>
      </c>
      <c r="AB6" s="32" t="s">
        <v>20</v>
      </c>
    </row>
    <row r="7" spans="1:28" ht="24" thickBot="1">
      <c r="A7" s="245"/>
      <c r="B7" s="236"/>
      <c r="C7" s="157" t="s">
        <v>93</v>
      </c>
      <c r="D7" s="162" t="s">
        <v>150</v>
      </c>
      <c r="E7" s="103">
        <v>0</v>
      </c>
      <c r="F7" s="104">
        <v>1</v>
      </c>
      <c r="G7" s="104">
        <v>1.5</v>
      </c>
      <c r="H7" s="104">
        <v>2</v>
      </c>
      <c r="I7" s="104">
        <v>2.5</v>
      </c>
      <c r="J7" s="104">
        <v>3</v>
      </c>
      <c r="K7" s="102">
        <v>3.5</v>
      </c>
      <c r="L7" s="102">
        <v>4</v>
      </c>
      <c r="M7" s="40" t="s">
        <v>5</v>
      </c>
      <c r="N7" s="229"/>
      <c r="O7" s="231"/>
      <c r="P7" s="231"/>
      <c r="Q7" s="25" t="s">
        <v>21</v>
      </c>
      <c r="R7" s="26">
        <v>31</v>
      </c>
      <c r="S7" s="26">
        <v>33</v>
      </c>
      <c r="T7" s="26">
        <v>35</v>
      </c>
      <c r="U7" s="26">
        <v>35</v>
      </c>
      <c r="V7" s="26">
        <v>35</v>
      </c>
      <c r="W7" s="26">
        <v>35</v>
      </c>
      <c r="X7" s="26">
        <v>35</v>
      </c>
      <c r="Y7" s="26">
        <f aca="true" t="shared" si="0" ref="Y7:Y30">SUM(R7:X7)</f>
        <v>239</v>
      </c>
      <c r="Z7" s="44">
        <f>Y7*100/R32</f>
        <v>103.01724137931035</v>
      </c>
      <c r="AA7" s="37"/>
      <c r="AB7" s="37"/>
    </row>
    <row r="8" spans="1:28" ht="23.25">
      <c r="A8" s="107" t="str">
        <f>D77</f>
        <v> 6/1</v>
      </c>
      <c r="B8" s="108" t="str">
        <f aca="true" t="shared" si="1" ref="B8:B14">C89</f>
        <v>นายนิยม   เหล่าโคตร</v>
      </c>
      <c r="C8" s="158">
        <f aca="true" t="shared" si="2" ref="C8:C14">M8+D8</f>
        <v>49</v>
      </c>
      <c r="D8" s="163">
        <f aca="true" t="shared" si="3" ref="D8:L8">D80</f>
        <v>2</v>
      </c>
      <c r="E8" s="159">
        <f t="shared" si="3"/>
        <v>0</v>
      </c>
      <c r="F8" s="107">
        <f t="shared" si="3"/>
        <v>4</v>
      </c>
      <c r="G8" s="107">
        <f t="shared" si="3"/>
        <v>5</v>
      </c>
      <c r="H8" s="107">
        <f t="shared" si="3"/>
        <v>5</v>
      </c>
      <c r="I8" s="107">
        <f t="shared" si="3"/>
        <v>15</v>
      </c>
      <c r="J8" s="107">
        <f t="shared" si="3"/>
        <v>4</v>
      </c>
      <c r="K8" s="107">
        <f t="shared" si="3"/>
        <v>6</v>
      </c>
      <c r="L8" s="107">
        <f t="shared" si="3"/>
        <v>8</v>
      </c>
      <c r="M8" s="109">
        <f>SUM(E8:L8)</f>
        <v>47</v>
      </c>
      <c r="N8" s="105">
        <f>+((E8*0)+(F8*1)+(G8*2.25)+(H8*4)+(I8*6.25)+(J8*9)+(K8*12.25)+(L8*16))/M8</f>
        <v>7.797872340425532</v>
      </c>
      <c r="O8" s="105">
        <f>+((0*E8)+(1*F8)+(1.5*G8)+(2*H8)+(2.5*I8)+(3*J8)+(3.5*K8)+(4*L8))/M8</f>
        <v>2.6382978723404253</v>
      </c>
      <c r="P8" s="105">
        <f>+(N8-(O8^2))^0.5</f>
        <v>0.9150173097977529</v>
      </c>
      <c r="Q8" s="25" t="s">
        <v>22</v>
      </c>
      <c r="R8" s="26">
        <v>31</v>
      </c>
      <c r="S8" s="26">
        <v>33</v>
      </c>
      <c r="T8" s="26">
        <v>35</v>
      </c>
      <c r="U8" s="26">
        <v>35</v>
      </c>
      <c r="V8" s="26">
        <v>35</v>
      </c>
      <c r="W8" s="26">
        <v>35</v>
      </c>
      <c r="X8" s="26">
        <v>35</v>
      </c>
      <c r="Y8" s="26">
        <f t="shared" si="0"/>
        <v>239</v>
      </c>
      <c r="Z8" s="44">
        <f>Y8*100/R32</f>
        <v>103.01724137931035</v>
      </c>
      <c r="AA8" s="37"/>
      <c r="AB8" s="37"/>
    </row>
    <row r="9" spans="1:28" ht="23.25">
      <c r="A9" s="107" t="str">
        <f>E77</f>
        <v> 6/2</v>
      </c>
      <c r="B9" s="108" t="str">
        <f t="shared" si="1"/>
        <v>นายนิยม   เหล่าโคตร</v>
      </c>
      <c r="C9" s="158">
        <f t="shared" si="2"/>
        <v>50</v>
      </c>
      <c r="D9" s="164">
        <f aca="true" t="shared" si="4" ref="D9:L9">D81</f>
        <v>2</v>
      </c>
      <c r="E9" s="159">
        <f t="shared" si="4"/>
        <v>0</v>
      </c>
      <c r="F9" s="107">
        <f t="shared" si="4"/>
        <v>5</v>
      </c>
      <c r="G9" s="107">
        <f t="shared" si="4"/>
        <v>5</v>
      </c>
      <c r="H9" s="107">
        <f t="shared" si="4"/>
        <v>5</v>
      </c>
      <c r="I9" s="107">
        <f t="shared" si="4"/>
        <v>4</v>
      </c>
      <c r="J9" s="107">
        <f t="shared" si="4"/>
        <v>6</v>
      </c>
      <c r="K9" s="107">
        <f t="shared" si="4"/>
        <v>14</v>
      </c>
      <c r="L9" s="107">
        <f t="shared" si="4"/>
        <v>9</v>
      </c>
      <c r="M9" s="109">
        <f aca="true" t="shared" si="5" ref="M9:M14">SUM(E9:L9)</f>
        <v>48</v>
      </c>
      <c r="N9" s="105">
        <f aca="true" t="shared" si="6" ref="N9:N14">+((E9*0)+(F9*1)+(G9*2.25)+(H9*4)+(I9*6.25)+(J9*9)+(K9*12.25)+(L9*16))/M9</f>
        <v>8.973958333333334</v>
      </c>
      <c r="O9" s="105">
        <f aca="true" t="shared" si="7" ref="O9:O14">+((0*E9)+(1*F9)+(1.5*G9)+(2*H9)+(2.5*I9)+(3*J9)+(3.5*K9)+(4*L9))/M9</f>
        <v>2.8229166666666665</v>
      </c>
      <c r="P9" s="105">
        <f aca="true" t="shared" si="8" ref="P9:P14">+(N9-(O9^2))^0.5</f>
        <v>1.0025466704293073</v>
      </c>
      <c r="Q9" s="25" t="s">
        <v>23</v>
      </c>
      <c r="R9" s="26">
        <v>31</v>
      </c>
      <c r="S9" s="26">
        <v>33</v>
      </c>
      <c r="T9" s="26">
        <v>35</v>
      </c>
      <c r="U9" s="26">
        <v>35</v>
      </c>
      <c r="V9" s="26">
        <v>35</v>
      </c>
      <c r="W9" s="26">
        <v>35</v>
      </c>
      <c r="X9" s="26">
        <v>35</v>
      </c>
      <c r="Y9" s="26">
        <f t="shared" si="0"/>
        <v>239</v>
      </c>
      <c r="Z9" s="44">
        <f>Y9*100/R32</f>
        <v>103.01724137931035</v>
      </c>
      <c r="AA9" s="37"/>
      <c r="AB9" s="37"/>
    </row>
    <row r="10" spans="1:28" ht="23.25">
      <c r="A10" s="107" t="str">
        <f>F77</f>
        <v> 6/3</v>
      </c>
      <c r="B10" s="108" t="str">
        <f t="shared" si="1"/>
        <v>นายนิยม   เหล่าโคตร</v>
      </c>
      <c r="C10" s="158">
        <f t="shared" si="2"/>
        <v>51</v>
      </c>
      <c r="D10" s="164">
        <f aca="true" t="shared" si="9" ref="D10:L10">D82</f>
        <v>2</v>
      </c>
      <c r="E10" s="159">
        <f t="shared" si="9"/>
        <v>0</v>
      </c>
      <c r="F10" s="107">
        <f t="shared" si="9"/>
        <v>5</v>
      </c>
      <c r="G10" s="107">
        <f t="shared" si="9"/>
        <v>6</v>
      </c>
      <c r="H10" s="107">
        <f t="shared" si="9"/>
        <v>8</v>
      </c>
      <c r="I10" s="107">
        <f t="shared" si="9"/>
        <v>9</v>
      </c>
      <c r="J10" s="107">
        <f t="shared" si="9"/>
        <v>14</v>
      </c>
      <c r="K10" s="107">
        <f t="shared" si="9"/>
        <v>5</v>
      </c>
      <c r="L10" s="107">
        <f t="shared" si="9"/>
        <v>2</v>
      </c>
      <c r="M10" s="109">
        <f t="shared" si="5"/>
        <v>49</v>
      </c>
      <c r="N10" s="105">
        <f t="shared" si="6"/>
        <v>6.653061224489796</v>
      </c>
      <c r="O10" s="105">
        <f t="shared" si="7"/>
        <v>2.4489795918367347</v>
      </c>
      <c r="P10" s="105">
        <f t="shared" si="8"/>
        <v>0.8096667112194845</v>
      </c>
      <c r="Q10" s="25" t="s">
        <v>24</v>
      </c>
      <c r="R10" s="26">
        <v>31</v>
      </c>
      <c r="S10" s="26">
        <v>33</v>
      </c>
      <c r="T10" s="26">
        <v>35</v>
      </c>
      <c r="U10" s="26">
        <v>35</v>
      </c>
      <c r="V10" s="26">
        <v>35</v>
      </c>
      <c r="W10" s="26">
        <v>35</v>
      </c>
      <c r="X10" s="26">
        <v>35</v>
      </c>
      <c r="Y10" s="26">
        <f t="shared" si="0"/>
        <v>239</v>
      </c>
      <c r="Z10" s="44">
        <f>Y10*100/R32</f>
        <v>103.01724137931035</v>
      </c>
      <c r="AA10" s="37"/>
      <c r="AB10" s="37"/>
    </row>
    <row r="11" spans="1:28" ht="23.25">
      <c r="A11" s="107" t="str">
        <f>G77</f>
        <v> 6/4</v>
      </c>
      <c r="B11" s="108" t="str">
        <f t="shared" si="1"/>
        <v>นายนิยม   เหล่าโคตร</v>
      </c>
      <c r="C11" s="158">
        <f t="shared" si="2"/>
        <v>41</v>
      </c>
      <c r="D11" s="164">
        <f aca="true" t="shared" si="10" ref="D11:L11">D83</f>
        <v>2</v>
      </c>
      <c r="E11" s="159">
        <f t="shared" si="10"/>
        <v>0</v>
      </c>
      <c r="F11" s="107">
        <f t="shared" si="10"/>
        <v>5</v>
      </c>
      <c r="G11" s="107">
        <f t="shared" si="10"/>
        <v>5</v>
      </c>
      <c r="H11" s="107">
        <f t="shared" si="10"/>
        <v>5</v>
      </c>
      <c r="I11" s="107">
        <f t="shared" si="10"/>
        <v>4</v>
      </c>
      <c r="J11" s="107">
        <f t="shared" si="10"/>
        <v>6</v>
      </c>
      <c r="K11" s="107">
        <f t="shared" si="10"/>
        <v>5</v>
      </c>
      <c r="L11" s="107">
        <f t="shared" si="10"/>
        <v>9</v>
      </c>
      <c r="M11" s="109">
        <f t="shared" si="5"/>
        <v>39</v>
      </c>
      <c r="N11" s="105">
        <f t="shared" si="6"/>
        <v>8.217948717948717</v>
      </c>
      <c r="O11" s="105">
        <f t="shared" si="7"/>
        <v>2.6666666666666665</v>
      </c>
      <c r="P11" s="105">
        <f t="shared" si="8"/>
        <v>1.052063499432238</v>
      </c>
      <c r="Q11" s="25" t="s">
        <v>25</v>
      </c>
      <c r="R11" s="26">
        <v>31</v>
      </c>
      <c r="S11" s="26">
        <v>33</v>
      </c>
      <c r="T11" s="26">
        <v>35</v>
      </c>
      <c r="U11" s="26">
        <v>35</v>
      </c>
      <c r="V11" s="26">
        <v>35</v>
      </c>
      <c r="W11" s="26">
        <v>35</v>
      </c>
      <c r="X11" s="26">
        <v>35</v>
      </c>
      <c r="Y11" s="26">
        <f t="shared" si="0"/>
        <v>239</v>
      </c>
      <c r="Z11" s="44">
        <f>Y11*100/R32</f>
        <v>103.01724137931035</v>
      </c>
      <c r="AA11" s="37"/>
      <c r="AB11" s="37"/>
    </row>
    <row r="12" spans="1:28" ht="23.25">
      <c r="A12" s="107" t="str">
        <f>H77</f>
        <v> 6/5</v>
      </c>
      <c r="B12" s="108" t="str">
        <f t="shared" si="1"/>
        <v>นายนิยม   เหล่าโคตร</v>
      </c>
      <c r="C12" s="158">
        <f t="shared" si="2"/>
        <v>41</v>
      </c>
      <c r="D12" s="164">
        <f aca="true" t="shared" si="11" ref="D12:L12">D84</f>
        <v>2</v>
      </c>
      <c r="E12" s="159">
        <f t="shared" si="11"/>
        <v>0</v>
      </c>
      <c r="F12" s="107">
        <f t="shared" si="11"/>
        <v>5</v>
      </c>
      <c r="G12" s="107">
        <f t="shared" si="11"/>
        <v>5</v>
      </c>
      <c r="H12" s="107">
        <f t="shared" si="11"/>
        <v>5</v>
      </c>
      <c r="I12" s="107">
        <f t="shared" si="11"/>
        <v>4</v>
      </c>
      <c r="J12" s="107">
        <f t="shared" si="11"/>
        <v>6</v>
      </c>
      <c r="K12" s="107">
        <f t="shared" si="11"/>
        <v>5</v>
      </c>
      <c r="L12" s="107">
        <f t="shared" si="11"/>
        <v>9</v>
      </c>
      <c r="M12" s="109">
        <f t="shared" si="5"/>
        <v>39</v>
      </c>
      <c r="N12" s="105">
        <f t="shared" si="6"/>
        <v>8.217948717948717</v>
      </c>
      <c r="O12" s="105">
        <f t="shared" si="7"/>
        <v>2.6666666666666665</v>
      </c>
      <c r="P12" s="105">
        <f t="shared" si="8"/>
        <v>1.052063499432238</v>
      </c>
      <c r="Q12" s="25">
        <v>6</v>
      </c>
      <c r="R12" s="26">
        <v>31</v>
      </c>
      <c r="S12" s="26">
        <v>33</v>
      </c>
      <c r="T12" s="26">
        <v>35</v>
      </c>
      <c r="U12" s="26">
        <v>35</v>
      </c>
      <c r="V12" s="26">
        <v>35</v>
      </c>
      <c r="W12" s="26">
        <v>35</v>
      </c>
      <c r="X12" s="26">
        <v>35</v>
      </c>
      <c r="Y12" s="26">
        <f>SUM(R12:X12)</f>
        <v>239</v>
      </c>
      <c r="Z12" s="44">
        <f>Y12*100/R32</f>
        <v>103.01724137931035</v>
      </c>
      <c r="AA12" s="37"/>
      <c r="AB12" s="37"/>
    </row>
    <row r="13" spans="1:28" ht="23.25">
      <c r="A13" s="107" t="str">
        <f>I77</f>
        <v> 6/6</v>
      </c>
      <c r="B13" s="108">
        <f t="shared" si="1"/>
        <v>0</v>
      </c>
      <c r="C13" s="158">
        <f t="shared" si="2"/>
        <v>0</v>
      </c>
      <c r="D13" s="164">
        <f aca="true" t="shared" si="12" ref="D13:L13">D85</f>
        <v>0</v>
      </c>
      <c r="E13" s="159">
        <f t="shared" si="12"/>
        <v>0</v>
      </c>
      <c r="F13" s="107">
        <f t="shared" si="12"/>
        <v>0</v>
      </c>
      <c r="G13" s="107">
        <f t="shared" si="12"/>
        <v>0</v>
      </c>
      <c r="H13" s="107">
        <f t="shared" si="12"/>
        <v>0</v>
      </c>
      <c r="I13" s="107">
        <f t="shared" si="12"/>
        <v>0</v>
      </c>
      <c r="J13" s="107">
        <f t="shared" si="12"/>
        <v>0</v>
      </c>
      <c r="K13" s="107">
        <f t="shared" si="12"/>
        <v>0</v>
      </c>
      <c r="L13" s="107">
        <f t="shared" si="12"/>
        <v>0</v>
      </c>
      <c r="M13" s="109">
        <f t="shared" si="5"/>
        <v>0</v>
      </c>
      <c r="N13" s="105" t="e">
        <f t="shared" si="6"/>
        <v>#DIV/0!</v>
      </c>
      <c r="O13" s="105" t="e">
        <f t="shared" si="7"/>
        <v>#DIV/0!</v>
      </c>
      <c r="P13" s="105" t="e">
        <f t="shared" si="8"/>
        <v>#DIV/0!</v>
      </c>
      <c r="Q13" s="25">
        <v>7</v>
      </c>
      <c r="R13" s="26">
        <v>31</v>
      </c>
      <c r="S13" s="26">
        <v>33</v>
      </c>
      <c r="T13" s="26">
        <v>35</v>
      </c>
      <c r="U13" s="26">
        <v>35</v>
      </c>
      <c r="V13" s="26">
        <v>35</v>
      </c>
      <c r="W13" s="26">
        <v>35</v>
      </c>
      <c r="X13" s="26">
        <v>35</v>
      </c>
      <c r="Y13" s="26">
        <f t="shared" si="0"/>
        <v>239</v>
      </c>
      <c r="Z13" s="44">
        <f>Y13*100/R32</f>
        <v>103.01724137931035</v>
      </c>
      <c r="AA13" s="37"/>
      <c r="AB13" s="37"/>
    </row>
    <row r="14" spans="1:28" ht="24" thickBot="1">
      <c r="A14" s="107" t="str">
        <f>J77</f>
        <v> 6/7</v>
      </c>
      <c r="B14" s="108">
        <f t="shared" si="1"/>
        <v>0</v>
      </c>
      <c r="C14" s="158">
        <f t="shared" si="2"/>
        <v>0</v>
      </c>
      <c r="D14" s="164">
        <f aca="true" t="shared" si="13" ref="D14:L14">D86</f>
        <v>0</v>
      </c>
      <c r="E14" s="159">
        <f t="shared" si="13"/>
        <v>0</v>
      </c>
      <c r="F14" s="107">
        <f t="shared" si="13"/>
        <v>0</v>
      </c>
      <c r="G14" s="107">
        <f t="shared" si="13"/>
        <v>0</v>
      </c>
      <c r="H14" s="107">
        <f t="shared" si="13"/>
        <v>0</v>
      </c>
      <c r="I14" s="107">
        <f t="shared" si="13"/>
        <v>0</v>
      </c>
      <c r="J14" s="107">
        <f t="shared" si="13"/>
        <v>0</v>
      </c>
      <c r="K14" s="107">
        <f t="shared" si="13"/>
        <v>0</v>
      </c>
      <c r="L14" s="107">
        <f t="shared" si="13"/>
        <v>0</v>
      </c>
      <c r="M14" s="109">
        <f t="shared" si="5"/>
        <v>0</v>
      </c>
      <c r="N14" s="105" t="e">
        <f t="shared" si="6"/>
        <v>#DIV/0!</v>
      </c>
      <c r="O14" s="105" t="e">
        <f t="shared" si="7"/>
        <v>#DIV/0!</v>
      </c>
      <c r="P14" s="105" t="e">
        <f t="shared" si="8"/>
        <v>#DIV/0!</v>
      </c>
      <c r="Q14" s="25">
        <v>8</v>
      </c>
      <c r="R14" s="26">
        <v>31</v>
      </c>
      <c r="S14" s="26">
        <v>33</v>
      </c>
      <c r="T14" s="26">
        <v>35</v>
      </c>
      <c r="U14" s="26">
        <v>35</v>
      </c>
      <c r="V14" s="26">
        <v>35</v>
      </c>
      <c r="W14" s="26">
        <v>35</v>
      </c>
      <c r="X14" s="26">
        <v>35</v>
      </c>
      <c r="Y14" s="26">
        <f t="shared" si="0"/>
        <v>239</v>
      </c>
      <c r="Z14" s="44">
        <f>Y14*100/R32</f>
        <v>103.01724137931035</v>
      </c>
      <c r="AA14" s="37"/>
      <c r="AB14" s="37"/>
    </row>
    <row r="15" spans="1:28" ht="27" thickBot="1">
      <c r="A15" s="236" t="s">
        <v>18</v>
      </c>
      <c r="B15" s="237"/>
      <c r="C15" s="43">
        <f aca="true" t="shared" si="14" ref="C15:M15">SUM(C8:C14)</f>
        <v>232</v>
      </c>
      <c r="D15" s="165">
        <f t="shared" si="14"/>
        <v>10</v>
      </c>
      <c r="E15" s="160">
        <f t="shared" si="14"/>
        <v>0</v>
      </c>
      <c r="F15" s="6">
        <f t="shared" si="14"/>
        <v>24</v>
      </c>
      <c r="G15" s="6">
        <f t="shared" si="14"/>
        <v>26</v>
      </c>
      <c r="H15" s="6">
        <f t="shared" si="14"/>
        <v>28</v>
      </c>
      <c r="I15" s="6">
        <f t="shared" si="14"/>
        <v>36</v>
      </c>
      <c r="J15" s="6">
        <f t="shared" si="14"/>
        <v>36</v>
      </c>
      <c r="K15" s="6">
        <f t="shared" si="14"/>
        <v>35</v>
      </c>
      <c r="L15" s="6">
        <f t="shared" si="14"/>
        <v>37</v>
      </c>
      <c r="M15" s="6">
        <f t="shared" si="14"/>
        <v>222</v>
      </c>
      <c r="N15" s="43">
        <f>+((E15*0)+(F15*1)+(G15*2.25)+(H15*4)+(I15*6.25)+(J15*9)+(K15*12.25)+(L15*16))/M15</f>
        <v>7.947072072072072</v>
      </c>
      <c r="O15" s="71">
        <f>+((0*E15)+(1*F15)+(1.5*G15)+(2*H15)+(2.5*I15)+(3*J15)+(3.5*K15)+(4*L15))/M15</f>
        <v>2.6463963963963963</v>
      </c>
      <c r="P15" s="128">
        <f>+(N15-(O15^2))^0.5</f>
        <v>0.9714207045416725</v>
      </c>
      <c r="Q15" s="27">
        <v>9</v>
      </c>
      <c r="R15" s="26">
        <v>31</v>
      </c>
      <c r="S15" s="26">
        <v>33</v>
      </c>
      <c r="T15" s="26">
        <v>35</v>
      </c>
      <c r="U15" s="26">
        <v>35</v>
      </c>
      <c r="V15" s="26">
        <v>35</v>
      </c>
      <c r="W15" s="26">
        <v>35</v>
      </c>
      <c r="X15" s="26">
        <v>35</v>
      </c>
      <c r="Y15" s="26">
        <f t="shared" si="0"/>
        <v>239</v>
      </c>
      <c r="Z15" s="44">
        <f>Y15*100/R32</f>
        <v>103.01724137931035</v>
      </c>
      <c r="AA15" s="37"/>
      <c r="AB15" s="37"/>
    </row>
    <row r="16" spans="1:28" ht="24" thickBot="1">
      <c r="A16" s="236" t="s">
        <v>17</v>
      </c>
      <c r="B16" s="237"/>
      <c r="C16" s="43">
        <f>C15*100/C15</f>
        <v>100</v>
      </c>
      <c r="D16" s="166">
        <f>D15*100/C15</f>
        <v>4.310344827586207</v>
      </c>
      <c r="E16" s="161">
        <f>E15*100/M15</f>
        <v>0</v>
      </c>
      <c r="F16" s="7">
        <f>F15*100/M15</f>
        <v>10.81081081081081</v>
      </c>
      <c r="G16" s="7">
        <f>G15*100/M15</f>
        <v>11.711711711711711</v>
      </c>
      <c r="H16" s="7">
        <f>H15*100/M15</f>
        <v>12.612612612612613</v>
      </c>
      <c r="I16" s="7">
        <f>I15*100/M15</f>
        <v>16.216216216216218</v>
      </c>
      <c r="J16" s="7">
        <f>J15*100/M15</f>
        <v>16.216216216216218</v>
      </c>
      <c r="K16" s="7">
        <f>K15*100/M15</f>
        <v>15.765765765765765</v>
      </c>
      <c r="L16" s="7">
        <f>L15*100/M15</f>
        <v>16.666666666666668</v>
      </c>
      <c r="M16" s="7">
        <f>M15*100/M15</f>
        <v>100</v>
      </c>
      <c r="N16" s="7"/>
      <c r="O16" s="70"/>
      <c r="P16" s="70"/>
      <c r="Q16" s="25">
        <v>10</v>
      </c>
      <c r="R16" s="26"/>
      <c r="S16" s="26"/>
      <c r="T16" s="26"/>
      <c r="U16" s="26"/>
      <c r="V16" s="26"/>
      <c r="W16" s="26"/>
      <c r="X16" s="26"/>
      <c r="Y16" s="26">
        <f t="shared" si="0"/>
        <v>0</v>
      </c>
      <c r="Z16" s="44">
        <f>Y16*100/R32</f>
        <v>0</v>
      </c>
      <c r="AA16" s="37"/>
      <c r="AB16" s="37"/>
    </row>
    <row r="17" spans="1:28" ht="23.25">
      <c r="A17" s="8"/>
      <c r="B17" s="8"/>
      <c r="C17" s="9"/>
      <c r="D17" s="13"/>
      <c r="E17" s="10"/>
      <c r="F17" s="10"/>
      <c r="G17" s="10"/>
      <c r="H17" s="10"/>
      <c r="I17" s="10"/>
      <c r="J17" s="11"/>
      <c r="K17" s="11"/>
      <c r="L17" s="10"/>
      <c r="M17" s="9"/>
      <c r="N17" s="9"/>
      <c r="O17" s="10"/>
      <c r="P17" s="9"/>
      <c r="Q17" s="25">
        <v>11</v>
      </c>
      <c r="R17" s="26"/>
      <c r="S17" s="26"/>
      <c r="T17" s="26"/>
      <c r="U17" s="26"/>
      <c r="V17" s="26"/>
      <c r="W17" s="26"/>
      <c r="X17" s="26"/>
      <c r="Y17" s="26">
        <f t="shared" si="0"/>
        <v>0</v>
      </c>
      <c r="Z17" s="44">
        <f>Y17*100/R32</f>
        <v>0</v>
      </c>
      <c r="AA17" s="37"/>
      <c r="AB17" s="37"/>
    </row>
    <row r="18" spans="1:28" ht="26.25">
      <c r="A18" s="230" t="s">
        <v>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5">
        <v>12</v>
      </c>
      <c r="R18" s="26"/>
      <c r="S18" s="26"/>
      <c r="T18" s="26"/>
      <c r="U18" s="26"/>
      <c r="V18" s="26"/>
      <c r="W18" s="26"/>
      <c r="X18" s="26"/>
      <c r="Y18" s="26">
        <f t="shared" si="0"/>
        <v>0</v>
      </c>
      <c r="Z18" s="44">
        <f>Y18*100/R32</f>
        <v>0</v>
      </c>
      <c r="AA18" s="37"/>
      <c r="AB18" s="37"/>
    </row>
    <row r="19" spans="1:28" ht="26.25">
      <c r="A19" s="224" t="s">
        <v>105</v>
      </c>
      <c r="B19" s="224"/>
      <c r="C19" s="224"/>
      <c r="D19" s="17"/>
      <c r="E19" s="224" t="str">
        <f>E1</f>
        <v>เคมี 5</v>
      </c>
      <c r="F19" s="224"/>
      <c r="G19" s="224"/>
      <c r="H19" s="224"/>
      <c r="I19" s="224"/>
      <c r="J19" s="224"/>
      <c r="K19" s="224"/>
      <c r="L19" s="223" t="s">
        <v>65</v>
      </c>
      <c r="M19" s="223"/>
      <c r="N19" s="224" t="str">
        <f>M1</f>
        <v>ว40225</v>
      </c>
      <c r="O19" s="224"/>
      <c r="Q19" s="25">
        <v>13</v>
      </c>
      <c r="R19" s="26"/>
      <c r="S19" s="26"/>
      <c r="T19" s="26"/>
      <c r="U19" s="26"/>
      <c r="V19" s="26"/>
      <c r="W19" s="26"/>
      <c r="X19" s="26"/>
      <c r="Y19" s="26">
        <f t="shared" si="0"/>
        <v>0</v>
      </c>
      <c r="Z19" s="44">
        <f>Y19*100/R32</f>
        <v>0</v>
      </c>
      <c r="AA19" s="37"/>
      <c r="AB19" s="37"/>
    </row>
    <row r="20" spans="17:28" ht="23.25">
      <c r="Q20" s="25">
        <v>14</v>
      </c>
      <c r="R20" s="26"/>
      <c r="S20" s="26"/>
      <c r="T20" s="26"/>
      <c r="U20" s="26"/>
      <c r="V20" s="26"/>
      <c r="W20" s="26"/>
      <c r="X20" s="26"/>
      <c r="Y20" s="26">
        <f t="shared" si="0"/>
        <v>0</v>
      </c>
      <c r="Z20" s="44">
        <f>Y20*100/R32</f>
        <v>0</v>
      </c>
      <c r="AA20" s="37"/>
      <c r="AB20" s="37"/>
    </row>
    <row r="21" spans="16:28" ht="23.25">
      <c r="P21" s="54"/>
      <c r="Q21" s="27">
        <v>15</v>
      </c>
      <c r="R21" s="26"/>
      <c r="S21" s="26"/>
      <c r="T21" s="26"/>
      <c r="U21" s="26"/>
      <c r="V21" s="26"/>
      <c r="W21" s="26"/>
      <c r="X21" s="26"/>
      <c r="Y21" s="26">
        <f t="shared" si="0"/>
        <v>0</v>
      </c>
      <c r="Z21" s="44">
        <f>Y21*100/R32</f>
        <v>0</v>
      </c>
      <c r="AA21" s="37"/>
      <c r="AB21" s="37"/>
    </row>
    <row r="22" spans="1:28" ht="23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5">
        <v>16</v>
      </c>
      <c r="R22" s="26"/>
      <c r="S22" s="26"/>
      <c r="T22" s="26"/>
      <c r="U22" s="26"/>
      <c r="V22" s="26"/>
      <c r="W22" s="26"/>
      <c r="X22" s="26"/>
      <c r="Y22" s="26">
        <f t="shared" si="0"/>
        <v>0</v>
      </c>
      <c r="Z22" s="44">
        <f>Y22*100/R32</f>
        <v>0</v>
      </c>
      <c r="AA22" s="37"/>
      <c r="AB22" s="37"/>
    </row>
    <row r="23" spans="1:28" ht="23.25">
      <c r="A23" s="13"/>
      <c r="B23" s="13"/>
      <c r="C23" s="13"/>
      <c r="D23" s="13"/>
      <c r="E23" s="13"/>
      <c r="H23" s="12"/>
      <c r="I23" s="13"/>
      <c r="J23" s="13"/>
      <c r="K23" s="13"/>
      <c r="L23" s="13"/>
      <c r="M23" s="13"/>
      <c r="N23" s="13"/>
      <c r="O23" s="13"/>
      <c r="P23" s="13"/>
      <c r="Q23" s="25">
        <v>17</v>
      </c>
      <c r="R23" s="26"/>
      <c r="S23" s="26"/>
      <c r="T23" s="26"/>
      <c r="U23" s="26"/>
      <c r="V23" s="26"/>
      <c r="W23" s="26"/>
      <c r="X23" s="26"/>
      <c r="Y23" s="26">
        <f t="shared" si="0"/>
        <v>0</v>
      </c>
      <c r="Z23" s="44">
        <f>Y23*100/R32</f>
        <v>0</v>
      </c>
      <c r="AA23" s="37"/>
      <c r="AB23" s="37"/>
    </row>
    <row r="24" spans="1:28" ht="23.25">
      <c r="A24" s="13"/>
      <c r="B24" s="13"/>
      <c r="C24" s="13"/>
      <c r="D24" s="13"/>
      <c r="E24" s="13"/>
      <c r="I24" s="13"/>
      <c r="J24" s="13"/>
      <c r="K24" s="13"/>
      <c r="L24" s="13"/>
      <c r="M24" s="13"/>
      <c r="N24" s="13"/>
      <c r="O24" s="13"/>
      <c r="P24" s="13"/>
      <c r="Q24" s="25">
        <v>18</v>
      </c>
      <c r="R24" s="26"/>
      <c r="S24" s="26"/>
      <c r="T24" s="26"/>
      <c r="U24" s="26"/>
      <c r="V24" s="26"/>
      <c r="W24" s="26"/>
      <c r="X24" s="26"/>
      <c r="Y24" s="26">
        <f t="shared" si="0"/>
        <v>0</v>
      </c>
      <c r="Z24" s="44">
        <f>Y24*100/R32</f>
        <v>0</v>
      </c>
      <c r="AA24" s="37"/>
      <c r="AB24" s="37"/>
    </row>
    <row r="25" spans="1:28" ht="23.25">
      <c r="A25" s="13"/>
      <c r="B25" s="13"/>
      <c r="C25" s="13"/>
      <c r="D25" s="13"/>
      <c r="E25" s="13"/>
      <c r="I25" s="12"/>
      <c r="J25" s="13"/>
      <c r="K25" s="13"/>
      <c r="L25" s="13"/>
      <c r="M25" s="13"/>
      <c r="N25" s="13"/>
      <c r="O25" s="13"/>
      <c r="P25" s="13"/>
      <c r="Q25" s="25">
        <v>19</v>
      </c>
      <c r="R25" s="26"/>
      <c r="S25" s="26"/>
      <c r="T25" s="26"/>
      <c r="U25" s="26"/>
      <c r="V25" s="26"/>
      <c r="W25" s="26"/>
      <c r="X25" s="26"/>
      <c r="Y25" s="26">
        <f t="shared" si="0"/>
        <v>0</v>
      </c>
      <c r="Z25" s="44">
        <f>Y25*100/R32</f>
        <v>0</v>
      </c>
      <c r="AA25" s="37"/>
      <c r="AB25" s="37"/>
    </row>
    <row r="26" spans="1:28" ht="23.25">
      <c r="A26" s="13"/>
      <c r="B26" s="13"/>
      <c r="C26" s="13"/>
      <c r="D26" s="13"/>
      <c r="E26" s="13"/>
      <c r="I26" s="14"/>
      <c r="J26" s="13"/>
      <c r="K26" s="13"/>
      <c r="L26" s="13"/>
      <c r="M26" s="13"/>
      <c r="N26" s="13"/>
      <c r="O26" s="13"/>
      <c r="P26" s="13"/>
      <c r="Q26" s="25">
        <v>20</v>
      </c>
      <c r="R26" s="26"/>
      <c r="S26" s="26"/>
      <c r="T26" s="26"/>
      <c r="U26" s="26"/>
      <c r="V26" s="26"/>
      <c r="W26" s="26"/>
      <c r="X26" s="26"/>
      <c r="Y26" s="26">
        <f t="shared" si="0"/>
        <v>0</v>
      </c>
      <c r="Z26" s="44">
        <f>Y26*100/R32</f>
        <v>0</v>
      </c>
      <c r="AA26" s="37"/>
      <c r="AB26" s="37"/>
    </row>
    <row r="27" spans="1:28" ht="23.25">
      <c r="A27" s="13"/>
      <c r="B27" s="13"/>
      <c r="C27" s="13"/>
      <c r="D27" s="13"/>
      <c r="E27" s="13"/>
      <c r="I27" s="14"/>
      <c r="J27" s="13"/>
      <c r="K27" s="13"/>
      <c r="L27" s="13"/>
      <c r="M27" s="13"/>
      <c r="N27" s="13"/>
      <c r="O27" s="13"/>
      <c r="P27" s="13"/>
      <c r="Q27" s="25">
        <v>21</v>
      </c>
      <c r="R27" s="26"/>
      <c r="S27" s="26"/>
      <c r="T27" s="26"/>
      <c r="U27" s="26"/>
      <c r="V27" s="26"/>
      <c r="W27" s="26"/>
      <c r="X27" s="26"/>
      <c r="Y27" s="26">
        <f t="shared" si="0"/>
        <v>0</v>
      </c>
      <c r="Z27" s="44">
        <f>Y27*100/R32</f>
        <v>0</v>
      </c>
      <c r="AA27" s="37"/>
      <c r="AB27" s="37"/>
    </row>
    <row r="28" spans="1:28" ht="23.25">
      <c r="A28" s="13"/>
      <c r="B28" s="13"/>
      <c r="C28" s="13"/>
      <c r="D28" s="13"/>
      <c r="E28" s="13"/>
      <c r="I28" s="14"/>
      <c r="J28" s="13"/>
      <c r="K28" s="13"/>
      <c r="L28" s="13"/>
      <c r="M28" s="13"/>
      <c r="N28" s="13"/>
      <c r="O28" s="13"/>
      <c r="P28" s="13"/>
      <c r="Q28" s="25">
        <v>22</v>
      </c>
      <c r="R28" s="26"/>
      <c r="S28" s="26"/>
      <c r="T28" s="26"/>
      <c r="U28" s="26"/>
      <c r="V28" s="26"/>
      <c r="W28" s="26"/>
      <c r="X28" s="26"/>
      <c r="Y28" s="26">
        <f t="shared" si="0"/>
        <v>0</v>
      </c>
      <c r="Z28" s="44">
        <f>Y28*100/R32</f>
        <v>0</v>
      </c>
      <c r="AA28" s="37"/>
      <c r="AB28" s="37"/>
    </row>
    <row r="29" spans="1:28" ht="23.25">
      <c r="A29" s="13"/>
      <c r="B29" s="13"/>
      <c r="C29" s="13"/>
      <c r="D29" s="13"/>
      <c r="E29" s="13"/>
      <c r="I29" s="14"/>
      <c r="J29" s="13"/>
      <c r="K29" s="13"/>
      <c r="L29" s="13"/>
      <c r="M29" s="13"/>
      <c r="N29" s="13"/>
      <c r="O29" s="13"/>
      <c r="P29" s="13"/>
      <c r="Q29" s="25">
        <v>23</v>
      </c>
      <c r="R29" s="26"/>
      <c r="S29" s="26"/>
      <c r="T29" s="26"/>
      <c r="U29" s="26"/>
      <c r="V29" s="26"/>
      <c r="W29" s="26"/>
      <c r="X29" s="26"/>
      <c r="Y29" s="26">
        <f t="shared" si="0"/>
        <v>0</v>
      </c>
      <c r="Z29" s="44">
        <f>Y29*100/R32</f>
        <v>0</v>
      </c>
      <c r="AA29" s="37"/>
      <c r="AB29" s="37"/>
    </row>
    <row r="30" spans="1:28" ht="23.25">
      <c r="A30" s="13"/>
      <c r="B30" s="13"/>
      <c r="C30" s="13"/>
      <c r="D30" s="13"/>
      <c r="E30" s="13"/>
      <c r="I30" s="14"/>
      <c r="J30" s="13"/>
      <c r="K30" s="13"/>
      <c r="L30" s="13"/>
      <c r="M30" s="13"/>
      <c r="N30" s="13"/>
      <c r="O30" s="13"/>
      <c r="P30" s="13"/>
      <c r="Q30" s="25">
        <v>24</v>
      </c>
      <c r="R30" s="26"/>
      <c r="S30" s="26"/>
      <c r="T30" s="26"/>
      <c r="U30" s="26"/>
      <c r="V30" s="26"/>
      <c r="W30" s="26"/>
      <c r="X30" s="26"/>
      <c r="Y30" s="26">
        <f t="shared" si="0"/>
        <v>0</v>
      </c>
      <c r="Z30" s="44">
        <f>Y30*100/R32</f>
        <v>0</v>
      </c>
      <c r="AA30" s="37"/>
      <c r="AB30" s="37"/>
    </row>
    <row r="31" spans="1:28" ht="23.25" customHeight="1">
      <c r="A31" s="13"/>
      <c r="B31" s="13"/>
      <c r="C31" s="13"/>
      <c r="D31" s="13"/>
      <c r="E31" s="13"/>
      <c r="I31" s="15"/>
      <c r="J31" s="13"/>
      <c r="K31" s="13"/>
      <c r="L31" s="13"/>
      <c r="M31" s="13"/>
      <c r="N31" s="13"/>
      <c r="O31" s="13"/>
      <c r="P31" s="13"/>
      <c r="Q31" s="51" t="s">
        <v>44</v>
      </c>
      <c r="R31" s="2">
        <f>C8</f>
        <v>49</v>
      </c>
      <c r="S31" s="2">
        <f>C9</f>
        <v>50</v>
      </c>
      <c r="T31" s="2">
        <f>C10</f>
        <v>51</v>
      </c>
      <c r="U31" s="2">
        <f>C11</f>
        <v>41</v>
      </c>
      <c r="V31" s="2">
        <f>C12</f>
        <v>41</v>
      </c>
      <c r="W31" s="2">
        <f>C13</f>
        <v>0</v>
      </c>
      <c r="X31" s="2">
        <f>C14</f>
        <v>0</v>
      </c>
      <c r="Y31" s="203"/>
      <c r="Z31" s="204"/>
      <c r="AA31" s="204"/>
      <c r="AB31" s="205"/>
    </row>
    <row r="32" spans="1:28" ht="26.25">
      <c r="A32" s="13"/>
      <c r="B32" s="13"/>
      <c r="C32" s="13"/>
      <c r="D32" s="13"/>
      <c r="E32" s="13"/>
      <c r="F32" s="54"/>
      <c r="G32" s="14"/>
      <c r="H32" s="54"/>
      <c r="I32" s="13"/>
      <c r="J32" s="13"/>
      <c r="K32" s="13"/>
      <c r="L32" s="13"/>
      <c r="M32" s="13"/>
      <c r="N32" s="13"/>
      <c r="O32" s="13"/>
      <c r="P32" s="13"/>
      <c r="Q32" s="51" t="s">
        <v>45</v>
      </c>
      <c r="R32" s="225">
        <f>SUM(R31:X31)</f>
        <v>232</v>
      </c>
      <c r="S32" s="225"/>
      <c r="T32" s="225"/>
      <c r="U32" s="225"/>
      <c r="V32" s="225"/>
      <c r="W32" s="225"/>
      <c r="X32" s="225"/>
      <c r="Y32" s="206"/>
      <c r="Z32" s="207"/>
      <c r="AA32" s="207"/>
      <c r="AB32" s="208"/>
    </row>
    <row r="33" spans="1:29" ht="21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X33" s="63"/>
      <c r="Y33" s="64" t="s">
        <v>1</v>
      </c>
      <c r="Z33" s="64"/>
      <c r="AA33" s="64"/>
      <c r="AB33" s="64"/>
      <c r="AC33" s="63"/>
    </row>
    <row r="34" spans="1:32" ht="19.5" customHeight="1">
      <c r="A34" s="238" t="s">
        <v>47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2" t="s">
        <v>46</v>
      </c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3"/>
      <c r="AC34" s="4" t="s">
        <v>21</v>
      </c>
      <c r="AD34" s="5">
        <f>Z7</f>
        <v>103.01724137931035</v>
      </c>
      <c r="AE34" s="236" t="s">
        <v>10</v>
      </c>
      <c r="AF34" s="237"/>
    </row>
    <row r="35" spans="1:32" ht="16.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3"/>
      <c r="AC35" s="4" t="s">
        <v>22</v>
      </c>
      <c r="AD35" s="5">
        <f aca="true" t="shared" si="15" ref="AD35:AD57">Z8</f>
        <v>103.01724137931035</v>
      </c>
      <c r="AE35" s="16">
        <v>0</v>
      </c>
      <c r="AF35" s="7">
        <f>E16</f>
        <v>0</v>
      </c>
    </row>
    <row r="36" spans="17:32" ht="23.25">
      <c r="Q36" s="215" t="s">
        <v>102</v>
      </c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4" t="s">
        <v>23</v>
      </c>
      <c r="AD36" s="5">
        <f t="shared" si="15"/>
        <v>103.01724137931035</v>
      </c>
      <c r="AE36" s="16">
        <v>1</v>
      </c>
      <c r="AF36" s="7">
        <f>F16</f>
        <v>10.81081081081081</v>
      </c>
    </row>
    <row r="37" spans="1:32" ht="24">
      <c r="A37" s="20"/>
      <c r="B37" s="73"/>
      <c r="C37" s="211" t="s">
        <v>48</v>
      </c>
      <c r="D37" s="211"/>
      <c r="E37" s="211"/>
      <c r="F37" s="211">
        <f>F2</f>
        <v>1</v>
      </c>
      <c r="G37" s="211"/>
      <c r="H37" s="211" t="s">
        <v>49</v>
      </c>
      <c r="I37" s="211"/>
      <c r="J37" s="211"/>
      <c r="K37" s="222">
        <f>L2</f>
        <v>2553</v>
      </c>
      <c r="L37" s="222"/>
      <c r="M37" s="20"/>
      <c r="N37" s="20"/>
      <c r="O37" s="20"/>
      <c r="P37" s="20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" t="s">
        <v>24</v>
      </c>
      <c r="AD37" s="5">
        <f t="shared" si="15"/>
        <v>103.01724137931035</v>
      </c>
      <c r="AE37" s="16">
        <v>1.5</v>
      </c>
      <c r="AF37" s="7">
        <f>G16</f>
        <v>11.711711711711711</v>
      </c>
    </row>
    <row r="38" spans="1:32" ht="23.25">
      <c r="A38" s="20"/>
      <c r="B38" s="22" t="s">
        <v>100</v>
      </c>
      <c r="C38" s="222" t="str">
        <f>D69</f>
        <v>วิทยาศาสตร์</v>
      </c>
      <c r="D38" s="222"/>
      <c r="E38" s="222"/>
      <c r="F38" s="222"/>
      <c r="G38" s="222"/>
      <c r="H38" s="222"/>
      <c r="I38" s="19" t="s">
        <v>50</v>
      </c>
      <c r="J38" s="222" t="str">
        <f>E1</f>
        <v>เคมี 5</v>
      </c>
      <c r="K38" s="222"/>
      <c r="L38" s="222"/>
      <c r="M38" s="222"/>
      <c r="O38" s="20" t="s">
        <v>51</v>
      </c>
      <c r="P38" s="22" t="str">
        <f>M1</f>
        <v>ว40225</v>
      </c>
      <c r="Q38" s="22"/>
      <c r="R38" s="60" t="s">
        <v>50</v>
      </c>
      <c r="S38" s="215" t="str">
        <f>E1</f>
        <v>เคมี 5</v>
      </c>
      <c r="T38" s="215"/>
      <c r="U38" s="215"/>
      <c r="V38" s="215"/>
      <c r="W38" s="215"/>
      <c r="X38" s="215"/>
      <c r="Y38" s="60" t="s">
        <v>65</v>
      </c>
      <c r="Z38" s="215" t="str">
        <f>M1</f>
        <v>ว40225</v>
      </c>
      <c r="AA38" s="215"/>
      <c r="AB38" s="60"/>
      <c r="AC38" s="4" t="s">
        <v>25</v>
      </c>
      <c r="AD38" s="5">
        <f t="shared" si="15"/>
        <v>103.01724137931035</v>
      </c>
      <c r="AE38" s="16">
        <v>2</v>
      </c>
      <c r="AF38" s="16">
        <f>H16</f>
        <v>12.612612612612613</v>
      </c>
    </row>
    <row r="39" spans="1:32" ht="23.25">
      <c r="A39" s="20"/>
      <c r="B39" s="20" t="s">
        <v>52</v>
      </c>
      <c r="C39" s="222" t="str">
        <f>D73</f>
        <v>นายนิยม   เหล่าโคตร</v>
      </c>
      <c r="D39" s="222"/>
      <c r="E39" s="222"/>
      <c r="F39" s="222"/>
      <c r="G39" s="222"/>
      <c r="H39" s="20" t="s">
        <v>53</v>
      </c>
      <c r="I39" s="222"/>
      <c r="J39" s="222"/>
      <c r="K39" s="222"/>
      <c r="L39" s="222"/>
      <c r="M39" s="222"/>
      <c r="P39" s="20"/>
      <c r="Q39" s="212" t="s">
        <v>68</v>
      </c>
      <c r="R39" s="212"/>
      <c r="S39" s="211" t="str">
        <f>C39</f>
        <v>นายนิยม   เหล่าโคตร</v>
      </c>
      <c r="T39" s="211"/>
      <c r="U39" s="211"/>
      <c r="V39" s="21"/>
      <c r="W39" s="21"/>
      <c r="X39" s="21" t="s">
        <v>53</v>
      </c>
      <c r="Y39" s="211">
        <f>I39</f>
        <v>0</v>
      </c>
      <c r="Z39" s="211"/>
      <c r="AA39" s="211"/>
      <c r="AB39" s="211"/>
      <c r="AC39" s="4" t="s">
        <v>26</v>
      </c>
      <c r="AD39" s="5">
        <f t="shared" si="15"/>
        <v>103.01724137931035</v>
      </c>
      <c r="AE39" s="16">
        <v>2.5</v>
      </c>
      <c r="AF39" s="7">
        <f>I16</f>
        <v>16.216216216216218</v>
      </c>
    </row>
    <row r="40" spans="1:32" ht="24">
      <c r="A40" s="20"/>
      <c r="B40" s="73"/>
      <c r="C40" s="218" t="s">
        <v>54</v>
      </c>
      <c r="D40" s="218"/>
      <c r="E40" s="218"/>
      <c r="F40" s="218"/>
      <c r="G40" s="218"/>
      <c r="H40" s="218"/>
      <c r="I40" s="20">
        <f>D76</f>
        <v>6</v>
      </c>
      <c r="J40" s="20"/>
      <c r="K40" s="20"/>
      <c r="M40" s="20"/>
      <c r="N40" s="20"/>
      <c r="O40" s="20"/>
      <c r="P40" s="20"/>
      <c r="Q40" s="39"/>
      <c r="R40" s="1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" t="s">
        <v>27</v>
      </c>
      <c r="AD40" s="5">
        <f t="shared" si="15"/>
        <v>103.01724137931035</v>
      </c>
      <c r="AE40" s="16">
        <v>3</v>
      </c>
      <c r="AF40" s="7">
        <f>J16</f>
        <v>16.216216216216218</v>
      </c>
    </row>
    <row r="41" spans="1:32" ht="23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" t="s">
        <v>28</v>
      </c>
      <c r="AD41" s="5">
        <f t="shared" si="15"/>
        <v>103.01724137931035</v>
      </c>
      <c r="AE41" s="16">
        <v>3.5</v>
      </c>
      <c r="AF41" s="7">
        <f>K16</f>
        <v>15.765765765765765</v>
      </c>
    </row>
    <row r="42" spans="1:32" ht="23.25">
      <c r="A42" s="23" t="s">
        <v>55</v>
      </c>
      <c r="B42" s="246" t="s">
        <v>59</v>
      </c>
      <c r="C42" s="247"/>
      <c r="D42" s="247"/>
      <c r="E42" s="247"/>
      <c r="F42" s="247"/>
      <c r="G42" s="247"/>
      <c r="H42" s="248"/>
      <c r="I42" s="244" t="s">
        <v>58</v>
      </c>
      <c r="J42" s="244"/>
      <c r="K42" s="244"/>
      <c r="L42" s="244"/>
      <c r="M42" s="244" t="s">
        <v>57</v>
      </c>
      <c r="N42" s="244"/>
      <c r="O42" s="244"/>
      <c r="P42" s="54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" t="s">
        <v>29</v>
      </c>
      <c r="AD42" s="5">
        <f t="shared" si="15"/>
        <v>103.01724137931035</v>
      </c>
      <c r="AE42" s="16">
        <v>4</v>
      </c>
      <c r="AF42" s="7">
        <f>L16</f>
        <v>16.666666666666668</v>
      </c>
    </row>
    <row r="43" spans="1:30" ht="23.25">
      <c r="A43" s="24" t="s">
        <v>56</v>
      </c>
      <c r="B43" s="249"/>
      <c r="C43" s="250"/>
      <c r="D43" s="250"/>
      <c r="E43" s="250"/>
      <c r="F43" s="250"/>
      <c r="G43" s="250"/>
      <c r="H43" s="251"/>
      <c r="I43" s="244"/>
      <c r="J43" s="244"/>
      <c r="K43" s="244"/>
      <c r="L43" s="244"/>
      <c r="M43" s="244"/>
      <c r="N43" s="244"/>
      <c r="O43" s="244"/>
      <c r="P43" s="65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" t="s">
        <v>30</v>
      </c>
      <c r="AD43" s="5">
        <f t="shared" si="15"/>
        <v>0</v>
      </c>
    </row>
    <row r="44" spans="1:30" ht="23.25">
      <c r="A44" s="25" t="s">
        <v>21</v>
      </c>
      <c r="B44" s="183" t="s">
        <v>128</v>
      </c>
      <c r="C44" s="184"/>
      <c r="D44" s="184"/>
      <c r="E44" s="184"/>
      <c r="F44" s="184"/>
      <c r="G44" s="184"/>
      <c r="H44" s="185"/>
      <c r="I44" s="186">
        <v>92</v>
      </c>
      <c r="J44" s="187"/>
      <c r="K44" s="187"/>
      <c r="L44" s="188"/>
      <c r="M44" s="219">
        <f aca="true" t="shared" si="16" ref="M44:M54">IF(I44&gt;=80,4,IF(I44&gt;=75,3.5,IF(I44&gt;=70,3,IF(I44&gt;=65,2.5,IF(I44&gt;=60,2,IF(I44&gt;=55,1.5,IF(I44&gt;=50,1,IF(I44&lt;50,0))))))))</f>
        <v>4</v>
      </c>
      <c r="N44" s="219"/>
      <c r="O44" s="21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" t="s">
        <v>31</v>
      </c>
      <c r="AD44" s="5">
        <f t="shared" si="15"/>
        <v>0</v>
      </c>
    </row>
    <row r="45" spans="1:30" ht="23.25">
      <c r="A45" s="27" t="s">
        <v>22</v>
      </c>
      <c r="B45" s="183" t="s">
        <v>129</v>
      </c>
      <c r="C45" s="184"/>
      <c r="D45" s="184"/>
      <c r="E45" s="184"/>
      <c r="F45" s="184"/>
      <c r="G45" s="184"/>
      <c r="H45" s="185"/>
      <c r="I45" s="186">
        <v>91</v>
      </c>
      <c r="J45" s="187"/>
      <c r="K45" s="187"/>
      <c r="L45" s="188"/>
      <c r="M45" s="219">
        <f t="shared" si="16"/>
        <v>4</v>
      </c>
      <c r="N45" s="219"/>
      <c r="O45" s="21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" t="s">
        <v>32</v>
      </c>
      <c r="AD45" s="5">
        <f t="shared" si="15"/>
        <v>0</v>
      </c>
    </row>
    <row r="46" spans="1:30" ht="23.25">
      <c r="A46" s="27" t="s">
        <v>23</v>
      </c>
      <c r="B46" s="183" t="s">
        <v>130</v>
      </c>
      <c r="C46" s="184"/>
      <c r="D46" s="184"/>
      <c r="E46" s="184"/>
      <c r="F46" s="184"/>
      <c r="G46" s="184"/>
      <c r="H46" s="185"/>
      <c r="I46" s="186">
        <v>89</v>
      </c>
      <c r="J46" s="187"/>
      <c r="K46" s="187"/>
      <c r="L46" s="188"/>
      <c r="M46" s="219">
        <f t="shared" si="16"/>
        <v>4</v>
      </c>
      <c r="N46" s="219"/>
      <c r="O46" s="21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" t="s">
        <v>33</v>
      </c>
      <c r="AD46" s="5">
        <f t="shared" si="15"/>
        <v>0</v>
      </c>
    </row>
    <row r="47" spans="1:30" ht="23.25">
      <c r="A47" s="27" t="s">
        <v>24</v>
      </c>
      <c r="B47" s="183" t="s">
        <v>131</v>
      </c>
      <c r="C47" s="184"/>
      <c r="D47" s="184"/>
      <c r="E47" s="184"/>
      <c r="F47" s="184"/>
      <c r="G47" s="184"/>
      <c r="H47" s="185"/>
      <c r="I47" s="186">
        <v>85</v>
      </c>
      <c r="J47" s="187"/>
      <c r="K47" s="187"/>
      <c r="L47" s="188"/>
      <c r="M47" s="219">
        <f t="shared" si="16"/>
        <v>4</v>
      </c>
      <c r="N47" s="219"/>
      <c r="O47" s="21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" t="s">
        <v>34</v>
      </c>
      <c r="AD47" s="5">
        <f t="shared" si="15"/>
        <v>0</v>
      </c>
    </row>
    <row r="48" spans="1:30" ht="23.25">
      <c r="A48" s="27" t="s">
        <v>25</v>
      </c>
      <c r="B48" s="183" t="s">
        <v>132</v>
      </c>
      <c r="C48" s="184"/>
      <c r="D48" s="184"/>
      <c r="E48" s="184"/>
      <c r="F48" s="184"/>
      <c r="G48" s="184"/>
      <c r="H48" s="185"/>
      <c r="I48" s="186">
        <v>83</v>
      </c>
      <c r="J48" s="187"/>
      <c r="K48" s="187"/>
      <c r="L48" s="188"/>
      <c r="M48" s="219">
        <f t="shared" si="16"/>
        <v>4</v>
      </c>
      <c r="N48" s="219"/>
      <c r="O48" s="21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" t="s">
        <v>35</v>
      </c>
      <c r="AD48" s="5">
        <f t="shared" si="15"/>
        <v>0</v>
      </c>
    </row>
    <row r="49" spans="1:30" ht="23.25">
      <c r="A49" s="27" t="s">
        <v>26</v>
      </c>
      <c r="B49" s="22" t="s">
        <v>133</v>
      </c>
      <c r="I49" s="186">
        <v>83</v>
      </c>
      <c r="J49" s="187"/>
      <c r="K49" s="187"/>
      <c r="L49" s="188"/>
      <c r="M49" s="219">
        <f t="shared" si="16"/>
        <v>4</v>
      </c>
      <c r="N49" s="219"/>
      <c r="O49" s="21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4" t="s">
        <v>36</v>
      </c>
      <c r="AD49" s="5">
        <f t="shared" si="15"/>
        <v>0</v>
      </c>
    </row>
    <row r="50" spans="1:30" ht="23.25">
      <c r="A50" s="27" t="s">
        <v>27</v>
      </c>
      <c r="B50" s="183" t="s">
        <v>134</v>
      </c>
      <c r="C50" s="184"/>
      <c r="D50" s="184"/>
      <c r="E50" s="184"/>
      <c r="F50" s="184"/>
      <c r="G50" s="184"/>
      <c r="H50" s="185"/>
      <c r="I50" s="186">
        <v>82</v>
      </c>
      <c r="J50" s="187"/>
      <c r="K50" s="187"/>
      <c r="L50" s="188"/>
      <c r="M50" s="219">
        <f t="shared" si="16"/>
        <v>4</v>
      </c>
      <c r="N50" s="219"/>
      <c r="O50" s="21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4" t="s">
        <v>37</v>
      </c>
      <c r="AD50" s="5">
        <f t="shared" si="15"/>
        <v>0</v>
      </c>
    </row>
    <row r="51" spans="1:30" ht="23.25">
      <c r="A51" s="27" t="s">
        <v>28</v>
      </c>
      <c r="B51" s="183" t="s">
        <v>135</v>
      </c>
      <c r="C51" s="184"/>
      <c r="D51" s="184"/>
      <c r="E51" s="184"/>
      <c r="F51" s="184"/>
      <c r="G51" s="184"/>
      <c r="H51" s="185"/>
      <c r="I51" s="186">
        <v>80</v>
      </c>
      <c r="J51" s="187"/>
      <c r="K51" s="187"/>
      <c r="L51" s="188"/>
      <c r="M51" s="219">
        <f t="shared" si="16"/>
        <v>4</v>
      </c>
      <c r="N51" s="219"/>
      <c r="O51" s="21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" t="s">
        <v>38</v>
      </c>
      <c r="AD51" s="5">
        <f t="shared" si="15"/>
        <v>0</v>
      </c>
    </row>
    <row r="52" spans="1:30" ht="23.25">
      <c r="A52" s="27" t="s">
        <v>29</v>
      </c>
      <c r="B52" s="183" t="s">
        <v>136</v>
      </c>
      <c r="C52" s="184"/>
      <c r="D52" s="184"/>
      <c r="E52" s="184"/>
      <c r="F52" s="184"/>
      <c r="G52" s="184"/>
      <c r="H52" s="185"/>
      <c r="I52" s="186">
        <v>80</v>
      </c>
      <c r="J52" s="187"/>
      <c r="K52" s="187"/>
      <c r="L52" s="188"/>
      <c r="M52" s="219">
        <f t="shared" si="16"/>
        <v>4</v>
      </c>
      <c r="N52" s="219"/>
      <c r="O52" s="21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4" t="s">
        <v>39</v>
      </c>
      <c r="AD52" s="5">
        <f t="shared" si="15"/>
        <v>0</v>
      </c>
    </row>
    <row r="53" spans="1:30" ht="23.25">
      <c r="A53" s="27" t="s">
        <v>30</v>
      </c>
      <c r="B53" s="183" t="s">
        <v>137</v>
      </c>
      <c r="C53" s="184"/>
      <c r="D53" s="184"/>
      <c r="E53" s="184"/>
      <c r="F53" s="184"/>
      <c r="G53" s="184"/>
      <c r="H53" s="185"/>
      <c r="I53" s="186">
        <v>80</v>
      </c>
      <c r="J53" s="187"/>
      <c r="K53" s="187"/>
      <c r="L53" s="188"/>
      <c r="M53" s="219">
        <f t="shared" si="16"/>
        <v>4</v>
      </c>
      <c r="N53" s="219"/>
      <c r="O53" s="21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" t="s">
        <v>40</v>
      </c>
      <c r="AD53" s="5">
        <f t="shared" si="15"/>
        <v>0</v>
      </c>
    </row>
    <row r="54" spans="1:30" ht="23.25">
      <c r="A54" s="27" t="s">
        <v>31</v>
      </c>
      <c r="B54" s="183"/>
      <c r="C54" s="184"/>
      <c r="D54" s="184"/>
      <c r="E54" s="184"/>
      <c r="F54" s="184"/>
      <c r="G54" s="184"/>
      <c r="H54" s="185"/>
      <c r="I54" s="186"/>
      <c r="J54" s="187"/>
      <c r="K54" s="187"/>
      <c r="L54" s="188"/>
      <c r="M54" s="219">
        <f t="shared" si="16"/>
        <v>0</v>
      </c>
      <c r="N54" s="219"/>
      <c r="O54" s="21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4" t="s">
        <v>41</v>
      </c>
      <c r="AD54" s="5">
        <f t="shared" si="15"/>
        <v>0</v>
      </c>
    </row>
    <row r="55" spans="1:30" ht="23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" t="s">
        <v>42</v>
      </c>
      <c r="AD55" s="5">
        <f t="shared" si="15"/>
        <v>0</v>
      </c>
    </row>
    <row r="56" spans="1:30" ht="23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" t="s">
        <v>43</v>
      </c>
      <c r="AD56" s="5">
        <f t="shared" si="15"/>
        <v>0</v>
      </c>
    </row>
    <row r="57" spans="1:30" ht="24" customHeight="1">
      <c r="A57" s="20"/>
      <c r="B57" s="20"/>
      <c r="C57" s="20" t="s">
        <v>60</v>
      </c>
      <c r="D57" s="20"/>
      <c r="E57" s="20" t="s">
        <v>61</v>
      </c>
      <c r="F57" s="20"/>
      <c r="G57" s="20"/>
      <c r="H57" s="20"/>
      <c r="I57" s="20"/>
      <c r="J57" s="222" t="s">
        <v>62</v>
      </c>
      <c r="K57" s="222"/>
      <c r="L57" s="222"/>
      <c r="N57" s="20"/>
      <c r="O57" s="20"/>
      <c r="P57" s="20"/>
      <c r="R57" s="217"/>
      <c r="S57" s="217"/>
      <c r="T57" s="217"/>
      <c r="U57" s="217"/>
      <c r="V57" s="217"/>
      <c r="W57" s="217"/>
      <c r="X57" s="217"/>
      <c r="Y57" s="199"/>
      <c r="Z57" s="199"/>
      <c r="AA57" s="199"/>
      <c r="AB57" s="200"/>
      <c r="AC57" s="4" t="s">
        <v>149</v>
      </c>
      <c r="AD57" s="5">
        <f t="shared" si="15"/>
        <v>0</v>
      </c>
    </row>
    <row r="58" spans="1:30" ht="23.25">
      <c r="A58" s="20"/>
      <c r="B58" s="20"/>
      <c r="C58" s="59" t="s">
        <v>103</v>
      </c>
      <c r="D58" s="59"/>
      <c r="E58" s="84" t="str">
        <f>C39</f>
        <v>นายนิยม   เหล่าโคตร</v>
      </c>
      <c r="F58" s="84"/>
      <c r="G58" s="84"/>
      <c r="H58" s="84"/>
      <c r="I58" s="84"/>
      <c r="J58" s="22" t="s">
        <v>104</v>
      </c>
      <c r="K58" s="20"/>
      <c r="L58" s="20"/>
      <c r="M58" s="19"/>
      <c r="N58" s="19"/>
      <c r="O58" s="19"/>
      <c r="P58" s="20"/>
      <c r="S58" s="3"/>
      <c r="T58" s="3"/>
      <c r="U58" s="3"/>
      <c r="V58" s="3"/>
      <c r="W58" s="3"/>
      <c r="X58" s="3"/>
      <c r="Y58" s="209"/>
      <c r="Z58" s="209"/>
      <c r="AA58" s="209"/>
      <c r="AB58" s="210"/>
      <c r="AC58" s="213" t="s">
        <v>10</v>
      </c>
      <c r="AD58" s="214"/>
    </row>
    <row r="59" spans="1:29" ht="23.25">
      <c r="A59" s="20"/>
      <c r="B59" s="20"/>
      <c r="C59" s="20"/>
      <c r="D59" s="20"/>
      <c r="E59" s="20"/>
      <c r="F59" s="20"/>
      <c r="G59" s="84"/>
      <c r="H59" s="20"/>
      <c r="I59" s="20"/>
      <c r="J59" s="20"/>
      <c r="K59" s="20"/>
      <c r="L59" s="20"/>
      <c r="M59" s="20"/>
      <c r="N59" s="20"/>
      <c r="O59" s="20"/>
      <c r="P59" s="20"/>
      <c r="S59" s="3"/>
      <c r="T59" s="3"/>
      <c r="U59" s="3"/>
      <c r="V59" s="3"/>
      <c r="W59" s="3"/>
      <c r="X59" s="3"/>
      <c r="Y59" s="209"/>
      <c r="Z59" s="209"/>
      <c r="AA59" s="209"/>
      <c r="AB59" s="210"/>
      <c r="AC59" s="63"/>
    </row>
    <row r="60" spans="1:28" ht="23.25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3.25">
      <c r="A61" s="19"/>
      <c r="B61" s="19"/>
      <c r="C61" s="20" t="s">
        <v>60</v>
      </c>
      <c r="D61" s="20"/>
      <c r="E61" s="222" t="s">
        <v>94</v>
      </c>
      <c r="F61" s="222"/>
      <c r="G61" s="222"/>
      <c r="H61" s="222"/>
      <c r="I61" s="222"/>
      <c r="J61" s="22" t="s">
        <v>95</v>
      </c>
      <c r="K61" s="20"/>
      <c r="L61" s="20"/>
      <c r="N61" s="22"/>
      <c r="O61" s="20"/>
      <c r="P61" s="20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3.25">
      <c r="A62" s="19"/>
      <c r="B62" s="19"/>
      <c r="C62" s="59" t="s">
        <v>103</v>
      </c>
      <c r="D62" s="59"/>
      <c r="E62" s="84" t="str">
        <f>D70</f>
        <v>นายผจญภัย   เครื่องจำปา</v>
      </c>
      <c r="F62" s="84"/>
      <c r="G62" s="84"/>
      <c r="H62" s="84"/>
      <c r="I62" s="84"/>
      <c r="J62" s="22" t="s">
        <v>104</v>
      </c>
      <c r="K62" s="20"/>
      <c r="L62" s="20"/>
      <c r="M62" s="20"/>
      <c r="N62" s="20"/>
      <c r="O62" s="20"/>
      <c r="P62" s="20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3.25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3.25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3.25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3.25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3.25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3:13" ht="32.25" thickBot="1">
      <c r="C68" s="270" t="s">
        <v>84</v>
      </c>
      <c r="D68" s="270"/>
      <c r="E68" s="270"/>
      <c r="F68" s="270"/>
      <c r="G68" s="270"/>
      <c r="H68" s="270"/>
      <c r="I68" s="270"/>
      <c r="J68" s="270"/>
      <c r="K68" s="52"/>
      <c r="L68" s="52"/>
      <c r="M68" s="52"/>
    </row>
    <row r="69" spans="2:13" ht="29.25">
      <c r="B69" s="201" t="s">
        <v>90</v>
      </c>
      <c r="C69" s="202"/>
      <c r="D69" s="264" t="s">
        <v>63</v>
      </c>
      <c r="E69" s="265"/>
      <c r="F69" s="265"/>
      <c r="G69" s="265"/>
      <c r="H69" s="265"/>
      <c r="I69" s="265"/>
      <c r="J69" s="265"/>
      <c r="K69" s="265"/>
      <c r="L69" s="265"/>
      <c r="M69" s="266"/>
    </row>
    <row r="70" spans="2:13" ht="29.25">
      <c r="B70" s="189" t="s">
        <v>91</v>
      </c>
      <c r="C70" s="190"/>
      <c r="D70" s="267" t="s">
        <v>151</v>
      </c>
      <c r="E70" s="268"/>
      <c r="F70" s="268"/>
      <c r="G70" s="268"/>
      <c r="H70" s="268"/>
      <c r="I70" s="268"/>
      <c r="J70" s="268"/>
      <c r="K70" s="268"/>
      <c r="L70" s="268"/>
      <c r="M70" s="269"/>
    </row>
    <row r="71" spans="2:13" ht="29.25">
      <c r="B71" s="191" t="s">
        <v>50</v>
      </c>
      <c r="C71" s="192"/>
      <c r="D71" s="267" t="s">
        <v>152</v>
      </c>
      <c r="E71" s="268"/>
      <c r="F71" s="268"/>
      <c r="G71" s="268"/>
      <c r="H71" s="268"/>
      <c r="I71" s="268"/>
      <c r="J71" s="268"/>
      <c r="K71" s="268"/>
      <c r="L71" s="268"/>
      <c r="M71" s="269"/>
    </row>
    <row r="72" spans="2:13" ht="29.25">
      <c r="B72" s="191" t="s">
        <v>65</v>
      </c>
      <c r="C72" s="192"/>
      <c r="D72" s="267" t="s">
        <v>153</v>
      </c>
      <c r="E72" s="268"/>
      <c r="F72" s="268"/>
      <c r="G72" s="268"/>
      <c r="H72" s="268"/>
      <c r="I72" s="268"/>
      <c r="J72" s="268"/>
      <c r="K72" s="268"/>
      <c r="L72" s="268"/>
      <c r="M72" s="269"/>
    </row>
    <row r="73" spans="2:13" ht="29.25">
      <c r="B73" s="191" t="s">
        <v>52</v>
      </c>
      <c r="C73" s="192"/>
      <c r="D73" s="267" t="s">
        <v>69</v>
      </c>
      <c r="E73" s="268"/>
      <c r="F73" s="268"/>
      <c r="G73" s="268"/>
      <c r="H73" s="268"/>
      <c r="I73" s="268"/>
      <c r="J73" s="268"/>
      <c r="K73" s="268"/>
      <c r="L73" s="268"/>
      <c r="M73" s="269"/>
    </row>
    <row r="74" spans="2:13" ht="29.25">
      <c r="B74" s="191" t="s">
        <v>92</v>
      </c>
      <c r="C74" s="192"/>
      <c r="D74" s="267">
        <v>1</v>
      </c>
      <c r="E74" s="268"/>
      <c r="F74" s="268"/>
      <c r="G74" s="268"/>
      <c r="H74" s="268"/>
      <c r="I74" s="268"/>
      <c r="J74" s="268"/>
      <c r="K74" s="268"/>
      <c r="L74" s="268"/>
      <c r="M74" s="269"/>
    </row>
    <row r="75" spans="2:13" ht="29.25">
      <c r="B75" s="191" t="s">
        <v>49</v>
      </c>
      <c r="C75" s="192"/>
      <c r="D75" s="267">
        <v>2553</v>
      </c>
      <c r="E75" s="268"/>
      <c r="F75" s="268"/>
      <c r="G75" s="268"/>
      <c r="H75" s="268"/>
      <c r="I75" s="268"/>
      <c r="J75" s="268"/>
      <c r="K75" s="268"/>
      <c r="L75" s="268"/>
      <c r="M75" s="269"/>
    </row>
    <row r="76" spans="2:13" ht="30" thickBot="1">
      <c r="B76" s="191" t="s">
        <v>85</v>
      </c>
      <c r="C76" s="192"/>
      <c r="D76" s="271">
        <v>6</v>
      </c>
      <c r="E76" s="272"/>
      <c r="F76" s="272"/>
      <c r="G76" s="272"/>
      <c r="H76" s="272"/>
      <c r="I76" s="272"/>
      <c r="J76" s="272"/>
      <c r="K76" s="272"/>
      <c r="L76" s="272"/>
      <c r="M76" s="273"/>
    </row>
    <row r="77" spans="2:13" ht="30" thickBot="1">
      <c r="B77" s="197" t="s">
        <v>86</v>
      </c>
      <c r="C77" s="198"/>
      <c r="D77" s="141" t="s">
        <v>125</v>
      </c>
      <c r="E77" s="142" t="s">
        <v>126</v>
      </c>
      <c r="F77" s="142" t="s">
        <v>127</v>
      </c>
      <c r="G77" s="142" t="s">
        <v>147</v>
      </c>
      <c r="H77" s="142" t="s">
        <v>148</v>
      </c>
      <c r="I77" s="142" t="s">
        <v>157</v>
      </c>
      <c r="J77" s="142" t="s">
        <v>156</v>
      </c>
      <c r="K77" s="143"/>
      <c r="L77" s="142"/>
      <c r="M77" s="144"/>
    </row>
    <row r="78" ht="22.5" thickBot="1"/>
    <row r="79" spans="2:15" ht="30" thickBot="1">
      <c r="B79" s="261" t="s">
        <v>88</v>
      </c>
      <c r="C79" s="136" t="s">
        <v>2</v>
      </c>
      <c r="D79" s="135" t="s">
        <v>150</v>
      </c>
      <c r="E79" s="94">
        <v>0</v>
      </c>
      <c r="F79" s="95">
        <v>1</v>
      </c>
      <c r="G79" s="95">
        <v>1.5</v>
      </c>
      <c r="H79" s="95">
        <v>2</v>
      </c>
      <c r="I79" s="95">
        <v>2.5</v>
      </c>
      <c r="J79" s="95">
        <v>3</v>
      </c>
      <c r="K79" s="95">
        <v>3.5</v>
      </c>
      <c r="L79" s="134">
        <v>4</v>
      </c>
      <c r="M79" s="97" t="s">
        <v>155</v>
      </c>
      <c r="N79" s="137"/>
      <c r="O79" s="167" t="s">
        <v>158</v>
      </c>
    </row>
    <row r="80" spans="2:15" ht="29.25">
      <c r="B80" s="262"/>
      <c r="C80" s="138" t="str">
        <f>D77</f>
        <v> 6/1</v>
      </c>
      <c r="D80" s="154">
        <v>2</v>
      </c>
      <c r="E80" s="151">
        <v>0</v>
      </c>
      <c r="F80" s="145">
        <v>4</v>
      </c>
      <c r="G80" s="145">
        <v>5</v>
      </c>
      <c r="H80" s="145">
        <v>5</v>
      </c>
      <c r="I80" s="145">
        <v>15</v>
      </c>
      <c r="J80" s="145">
        <v>4</v>
      </c>
      <c r="K80" s="145">
        <v>6</v>
      </c>
      <c r="L80" s="146">
        <v>8</v>
      </c>
      <c r="M80" s="98">
        <f>SUM(E80:L80)</f>
        <v>47</v>
      </c>
      <c r="N80" s="57"/>
      <c r="O80" s="98">
        <f>SUM(D80:L80)</f>
        <v>49</v>
      </c>
    </row>
    <row r="81" spans="2:15" ht="29.25">
      <c r="B81" s="262"/>
      <c r="C81" s="139" t="str">
        <f>E77</f>
        <v> 6/2</v>
      </c>
      <c r="D81" s="155">
        <v>2</v>
      </c>
      <c r="E81" s="152">
        <v>0</v>
      </c>
      <c r="F81" s="147">
        <v>5</v>
      </c>
      <c r="G81" s="147">
        <v>5</v>
      </c>
      <c r="H81" s="147">
        <v>5</v>
      </c>
      <c r="I81" s="147">
        <v>4</v>
      </c>
      <c r="J81" s="147">
        <v>6</v>
      </c>
      <c r="K81" s="147">
        <v>14</v>
      </c>
      <c r="L81" s="148">
        <v>9</v>
      </c>
      <c r="M81" s="98">
        <f aca="true" t="shared" si="17" ref="M81:M86">SUM(E81:L81)</f>
        <v>48</v>
      </c>
      <c r="N81" s="57"/>
      <c r="O81" s="98">
        <f aca="true" t="shared" si="18" ref="O81:O86">SUM(D81:L81)</f>
        <v>50</v>
      </c>
    </row>
    <row r="82" spans="2:15" ht="29.25">
      <c r="B82" s="262"/>
      <c r="C82" s="139" t="str">
        <f>F77</f>
        <v> 6/3</v>
      </c>
      <c r="D82" s="155">
        <v>2</v>
      </c>
      <c r="E82" s="152">
        <v>0</v>
      </c>
      <c r="F82" s="145">
        <v>5</v>
      </c>
      <c r="G82" s="145">
        <v>6</v>
      </c>
      <c r="H82" s="145">
        <v>8</v>
      </c>
      <c r="I82" s="145">
        <v>9</v>
      </c>
      <c r="J82" s="145">
        <v>14</v>
      </c>
      <c r="K82" s="145">
        <v>5</v>
      </c>
      <c r="L82" s="146">
        <v>2</v>
      </c>
      <c r="M82" s="98">
        <f t="shared" si="17"/>
        <v>49</v>
      </c>
      <c r="N82" s="57"/>
      <c r="O82" s="98">
        <f t="shared" si="18"/>
        <v>51</v>
      </c>
    </row>
    <row r="83" spans="2:15" ht="29.25">
      <c r="B83" s="262"/>
      <c r="C83" s="139" t="str">
        <f>G77</f>
        <v> 6/4</v>
      </c>
      <c r="D83" s="155">
        <v>2</v>
      </c>
      <c r="E83" s="152">
        <v>0</v>
      </c>
      <c r="F83" s="147">
        <v>5</v>
      </c>
      <c r="G83" s="147">
        <v>5</v>
      </c>
      <c r="H83" s="147">
        <v>5</v>
      </c>
      <c r="I83" s="147">
        <v>4</v>
      </c>
      <c r="J83" s="147">
        <v>6</v>
      </c>
      <c r="K83" s="147">
        <v>5</v>
      </c>
      <c r="L83" s="148">
        <v>9</v>
      </c>
      <c r="M83" s="98">
        <f t="shared" si="17"/>
        <v>39</v>
      </c>
      <c r="N83" s="57"/>
      <c r="O83" s="98">
        <f t="shared" si="18"/>
        <v>41</v>
      </c>
    </row>
    <row r="84" spans="2:15" ht="29.25">
      <c r="B84" s="262"/>
      <c r="C84" s="139" t="str">
        <f>H77</f>
        <v> 6/5</v>
      </c>
      <c r="D84" s="155">
        <v>2</v>
      </c>
      <c r="E84" s="152">
        <v>0</v>
      </c>
      <c r="F84" s="147">
        <v>5</v>
      </c>
      <c r="G84" s="147">
        <v>5</v>
      </c>
      <c r="H84" s="147">
        <v>5</v>
      </c>
      <c r="I84" s="147">
        <v>4</v>
      </c>
      <c r="J84" s="147">
        <v>6</v>
      </c>
      <c r="K84" s="147">
        <v>5</v>
      </c>
      <c r="L84" s="148">
        <v>9</v>
      </c>
      <c r="M84" s="98">
        <f t="shared" si="17"/>
        <v>39</v>
      </c>
      <c r="N84" s="57"/>
      <c r="O84" s="98">
        <f>SUM(D84:L84)</f>
        <v>41</v>
      </c>
    </row>
    <row r="85" spans="2:15" ht="29.25">
      <c r="B85" s="262"/>
      <c r="C85" s="139" t="str">
        <f>I77</f>
        <v> 6/6</v>
      </c>
      <c r="D85" s="155"/>
      <c r="E85" s="152"/>
      <c r="F85" s="147"/>
      <c r="G85" s="147"/>
      <c r="H85" s="147"/>
      <c r="I85" s="147"/>
      <c r="J85" s="147"/>
      <c r="K85" s="147"/>
      <c r="L85" s="148"/>
      <c r="M85" s="98">
        <f t="shared" si="17"/>
        <v>0</v>
      </c>
      <c r="N85" s="57"/>
      <c r="O85" s="98">
        <f t="shared" si="18"/>
        <v>0</v>
      </c>
    </row>
    <row r="86" spans="2:15" ht="30" thickBot="1">
      <c r="B86" s="263"/>
      <c r="C86" s="140" t="str">
        <f>J77</f>
        <v> 6/7</v>
      </c>
      <c r="D86" s="156"/>
      <c r="E86" s="153"/>
      <c r="F86" s="149"/>
      <c r="G86" s="149"/>
      <c r="H86" s="149"/>
      <c r="I86" s="149"/>
      <c r="J86" s="149"/>
      <c r="K86" s="149"/>
      <c r="L86" s="150"/>
      <c r="M86" s="98">
        <f t="shared" si="17"/>
        <v>0</v>
      </c>
      <c r="N86" s="130"/>
      <c r="O86" s="98">
        <f t="shared" si="18"/>
        <v>0</v>
      </c>
    </row>
    <row r="87" ht="22.5" thickBot="1"/>
    <row r="88" spans="2:15" ht="27.75" customHeight="1">
      <c r="B88" s="88" t="s">
        <v>2</v>
      </c>
      <c r="C88" s="193" t="s">
        <v>87</v>
      </c>
      <c r="D88" s="194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6"/>
    </row>
    <row r="89" spans="2:15" ht="27.75" customHeight="1">
      <c r="B89" s="89" t="str">
        <f aca="true" t="shared" si="19" ref="B89:B95">C80</f>
        <v> 6/1</v>
      </c>
      <c r="C89" s="175" t="s">
        <v>69</v>
      </c>
      <c r="D89" s="176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8"/>
    </row>
    <row r="90" spans="2:15" ht="27.75" customHeight="1">
      <c r="B90" s="89" t="str">
        <f t="shared" si="19"/>
        <v> 6/2</v>
      </c>
      <c r="C90" s="175" t="s">
        <v>69</v>
      </c>
      <c r="D90" s="176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8"/>
    </row>
    <row r="91" spans="2:15" ht="27.75" customHeight="1">
      <c r="B91" s="89" t="str">
        <f t="shared" si="19"/>
        <v> 6/3</v>
      </c>
      <c r="C91" s="175" t="s">
        <v>69</v>
      </c>
      <c r="D91" s="176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8"/>
    </row>
    <row r="92" spans="2:15" ht="27.75" customHeight="1">
      <c r="B92" s="89" t="str">
        <f t="shared" si="19"/>
        <v> 6/4</v>
      </c>
      <c r="C92" s="175" t="s">
        <v>69</v>
      </c>
      <c r="D92" s="176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8"/>
    </row>
    <row r="93" spans="2:15" ht="27.75" customHeight="1">
      <c r="B93" s="89" t="str">
        <f t="shared" si="19"/>
        <v> 6/5</v>
      </c>
      <c r="C93" s="175" t="s">
        <v>69</v>
      </c>
      <c r="D93" s="176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8"/>
    </row>
    <row r="94" spans="2:15" ht="27.75" customHeight="1">
      <c r="B94" s="131" t="str">
        <f t="shared" si="19"/>
        <v> 6/6</v>
      </c>
      <c r="C94" s="175"/>
      <c r="D94" s="176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8"/>
    </row>
    <row r="95" spans="2:15" ht="27.75" customHeight="1" thickBot="1">
      <c r="B95" s="90" t="str">
        <f t="shared" si="19"/>
        <v> 6/7</v>
      </c>
      <c r="C95" s="179"/>
      <c r="D95" s="180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2"/>
    </row>
  </sheetData>
  <sheetProtection/>
  <mergeCells count="120">
    <mergeCell ref="D71:M71"/>
    <mergeCell ref="D72:M72"/>
    <mergeCell ref="D73:M73"/>
    <mergeCell ref="D74:M74"/>
    <mergeCell ref="D75:M75"/>
    <mergeCell ref="D76:M76"/>
    <mergeCell ref="M50:O50"/>
    <mergeCell ref="M51:O51"/>
    <mergeCell ref="M52:O52"/>
    <mergeCell ref="M53:O53"/>
    <mergeCell ref="D69:M69"/>
    <mergeCell ref="D70:M70"/>
    <mergeCell ref="J57:L57"/>
    <mergeCell ref="E61:I61"/>
    <mergeCell ref="M54:O54"/>
    <mergeCell ref="C68:J68"/>
    <mergeCell ref="M1:O1"/>
    <mergeCell ref="K1:L1"/>
    <mergeCell ref="E1:J1"/>
    <mergeCell ref="B1:C1"/>
    <mergeCell ref="B79:B86"/>
    <mergeCell ref="M45:O45"/>
    <mergeCell ref="M46:O46"/>
    <mergeCell ref="M47:O47"/>
    <mergeCell ref="M48:O48"/>
    <mergeCell ref="M49:O49"/>
    <mergeCell ref="E4:L6"/>
    <mergeCell ref="D4:D6"/>
    <mergeCell ref="C37:E37"/>
    <mergeCell ref="C38:H38"/>
    <mergeCell ref="C39:G39"/>
    <mergeCell ref="F37:G37"/>
    <mergeCell ref="I45:L45"/>
    <mergeCell ref="I42:L43"/>
    <mergeCell ref="I2:K2"/>
    <mergeCell ref="F2:H2"/>
    <mergeCell ref="L2:M2"/>
    <mergeCell ref="A15:B15"/>
    <mergeCell ref="A4:A7"/>
    <mergeCell ref="C2:E2"/>
    <mergeCell ref="B42:H43"/>
    <mergeCell ref="M42:O43"/>
    <mergeCell ref="R3:U3"/>
    <mergeCell ref="A3:P3"/>
    <mergeCell ref="AE34:AF34"/>
    <mergeCell ref="A34:P35"/>
    <mergeCell ref="A16:B16"/>
    <mergeCell ref="A19:C19"/>
    <mergeCell ref="B4:B7"/>
    <mergeCell ref="Y5:Z5"/>
    <mergeCell ref="AA5:AB5"/>
    <mergeCell ref="R5:X5"/>
    <mergeCell ref="N4:N7"/>
    <mergeCell ref="S38:X38"/>
    <mergeCell ref="J38:M38"/>
    <mergeCell ref="E19:K19"/>
    <mergeCell ref="A18:P18"/>
    <mergeCell ref="P4:P7"/>
    <mergeCell ref="K37:L37"/>
    <mergeCell ref="H37:J37"/>
    <mergeCell ref="O4:O7"/>
    <mergeCell ref="Q34:AB35"/>
    <mergeCell ref="C40:H40"/>
    <mergeCell ref="M44:O44"/>
    <mergeCell ref="Q1:AB1"/>
    <mergeCell ref="Q2:AB2"/>
    <mergeCell ref="Q4:AB4"/>
    <mergeCell ref="I39:M39"/>
    <mergeCell ref="L19:M19"/>
    <mergeCell ref="N19:O19"/>
    <mergeCell ref="R32:X32"/>
    <mergeCell ref="X3:Y3"/>
    <mergeCell ref="Y31:AB32"/>
    <mergeCell ref="Y59:AB59"/>
    <mergeCell ref="S39:U39"/>
    <mergeCell ref="Q39:R39"/>
    <mergeCell ref="Y58:AB58"/>
    <mergeCell ref="AC58:AD58"/>
    <mergeCell ref="Q36:AB36"/>
    <mergeCell ref="Z38:AA38"/>
    <mergeCell ref="Y39:AB39"/>
    <mergeCell ref="R57:X57"/>
    <mergeCell ref="Y57:AB57"/>
    <mergeCell ref="B69:C69"/>
    <mergeCell ref="I48:L48"/>
    <mergeCell ref="I49:L49"/>
    <mergeCell ref="I50:L50"/>
    <mergeCell ref="I51:L51"/>
    <mergeCell ref="B50:H50"/>
    <mergeCell ref="B51:H51"/>
    <mergeCell ref="B48:H48"/>
    <mergeCell ref="B52:H52"/>
    <mergeCell ref="C90:O90"/>
    <mergeCell ref="C88:O88"/>
    <mergeCell ref="C89:O89"/>
    <mergeCell ref="B72:C72"/>
    <mergeCell ref="B73:C73"/>
    <mergeCell ref="B74:C74"/>
    <mergeCell ref="B75:C75"/>
    <mergeCell ref="B77:C77"/>
    <mergeCell ref="I52:L52"/>
    <mergeCell ref="I53:L53"/>
    <mergeCell ref="B44:H44"/>
    <mergeCell ref="B45:H45"/>
    <mergeCell ref="I46:L46"/>
    <mergeCell ref="I47:L47"/>
    <mergeCell ref="B46:H46"/>
    <mergeCell ref="B47:H47"/>
    <mergeCell ref="I44:L44"/>
    <mergeCell ref="B53:H53"/>
    <mergeCell ref="C91:O91"/>
    <mergeCell ref="C94:O94"/>
    <mergeCell ref="C95:O95"/>
    <mergeCell ref="C92:O92"/>
    <mergeCell ref="C93:O93"/>
    <mergeCell ref="B54:H54"/>
    <mergeCell ref="I54:L54"/>
    <mergeCell ref="B70:C70"/>
    <mergeCell ref="B71:C71"/>
    <mergeCell ref="B76:C76"/>
  </mergeCells>
  <printOptions/>
  <pageMargins left="0.15748031496062992" right="0.35433070866141736" top="0.5905511811023623" bottom="0.5905511811023623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9"/>
  <sheetViews>
    <sheetView showGridLines="0" zoomScale="75" zoomScaleNormal="75" zoomScalePageLayoutView="0" workbookViewId="0" topLeftCell="A27">
      <selection activeCell="D67" sqref="D67:L67"/>
    </sheetView>
  </sheetViews>
  <sheetFormatPr defaultColWidth="9.140625" defaultRowHeight="21.75"/>
  <cols>
    <col min="1" max="1" width="7.28125" style="1" customWidth="1"/>
    <col min="2" max="2" width="21.140625" style="1" customWidth="1"/>
    <col min="3" max="3" width="9.8515625" style="1" customWidth="1"/>
    <col min="4" max="4" width="5.140625" style="1" customWidth="1"/>
    <col min="5" max="6" width="5.28125" style="1" customWidth="1"/>
    <col min="7" max="8" width="5.57421875" style="1" customWidth="1"/>
    <col min="9" max="11" width="5.140625" style="1" customWidth="1"/>
    <col min="12" max="12" width="10.140625" style="1" customWidth="1"/>
    <col min="13" max="13" width="0.2890625" style="1" hidden="1" customWidth="1"/>
    <col min="14" max="14" width="7.8515625" style="1" customWidth="1"/>
    <col min="15" max="15" width="7.28125" style="1" customWidth="1"/>
    <col min="16" max="16" width="13.8515625" style="0" customWidth="1"/>
    <col min="25" max="25" width="7.28125" style="0" customWidth="1"/>
    <col min="26" max="26" width="7.421875" style="0" customWidth="1"/>
    <col min="28" max="28" width="9.8515625" style="0" customWidth="1"/>
  </cols>
  <sheetData>
    <row r="1" spans="1:26" ht="26.25">
      <c r="A1" s="54"/>
      <c r="B1" s="260" t="s">
        <v>64</v>
      </c>
      <c r="C1" s="260"/>
      <c r="D1" s="260" t="s">
        <v>115</v>
      </c>
      <c r="E1" s="260"/>
      <c r="F1" s="260"/>
      <c r="G1" s="260"/>
      <c r="H1" s="260"/>
      <c r="I1" s="260"/>
      <c r="J1" s="260" t="s">
        <v>65</v>
      </c>
      <c r="K1" s="260"/>
      <c r="L1" s="260" t="s">
        <v>116</v>
      </c>
      <c r="M1" s="260"/>
      <c r="N1" s="260"/>
      <c r="O1" s="53"/>
      <c r="P1" s="220" t="s">
        <v>11</v>
      </c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2:26" ht="26.25">
      <c r="B2" s="29"/>
      <c r="C2" s="224" t="s">
        <v>66</v>
      </c>
      <c r="D2" s="224"/>
      <c r="E2" s="223" t="s">
        <v>117</v>
      </c>
      <c r="F2" s="223"/>
      <c r="G2" s="223"/>
      <c r="H2" s="223" t="s">
        <v>49</v>
      </c>
      <c r="I2" s="223"/>
      <c r="J2" s="223"/>
      <c r="K2" s="223" t="s">
        <v>118</v>
      </c>
      <c r="L2" s="223"/>
      <c r="M2" s="17"/>
      <c r="P2" s="221" t="s">
        <v>101</v>
      </c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ht="26.25">
      <c r="A3" s="234"/>
      <c r="B3" s="234"/>
      <c r="C3" s="235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66" t="s">
        <v>50</v>
      </c>
      <c r="Q3" s="226" t="str">
        <f>D1</f>
        <v>…………………………………..</v>
      </c>
      <c r="R3" s="226"/>
      <c r="S3" s="226"/>
      <c r="T3" s="226"/>
      <c r="U3" s="66" t="s">
        <v>65</v>
      </c>
      <c r="V3" s="226" t="str">
        <f>L1</f>
        <v>………………….</v>
      </c>
      <c r="W3" s="226"/>
      <c r="X3" s="66" t="s">
        <v>67</v>
      </c>
      <c r="Y3" s="68" t="str">
        <f>H39</f>
        <v>……………</v>
      </c>
      <c r="Z3" s="67"/>
    </row>
    <row r="4" spans="1:26" ht="26.25">
      <c r="A4" s="245" t="s">
        <v>2</v>
      </c>
      <c r="B4" s="236" t="s">
        <v>3</v>
      </c>
      <c r="C4" s="42" t="s">
        <v>97</v>
      </c>
      <c r="D4" s="289" t="s">
        <v>99</v>
      </c>
      <c r="E4" s="252"/>
      <c r="F4" s="252"/>
      <c r="G4" s="252"/>
      <c r="H4" s="252"/>
      <c r="I4" s="252"/>
      <c r="J4" s="252"/>
      <c r="K4" s="253"/>
      <c r="L4" s="61" t="s">
        <v>6</v>
      </c>
      <c r="M4" s="227" t="s">
        <v>79</v>
      </c>
      <c r="N4" s="231" t="s">
        <v>70</v>
      </c>
      <c r="O4" s="231" t="s">
        <v>0</v>
      </c>
      <c r="P4" s="221" t="s">
        <v>12</v>
      </c>
      <c r="Q4" s="221"/>
      <c r="R4" s="221"/>
      <c r="S4" s="221"/>
      <c r="T4" s="221"/>
      <c r="U4" s="221"/>
      <c r="V4" s="221"/>
      <c r="W4" s="221"/>
      <c r="X4" s="221"/>
      <c r="Y4" s="221"/>
      <c r="Z4" s="221"/>
    </row>
    <row r="5" spans="1:26" ht="23.25">
      <c r="A5" s="245"/>
      <c r="B5" s="236"/>
      <c r="C5" s="41" t="s">
        <v>98</v>
      </c>
      <c r="D5" s="290"/>
      <c r="E5" s="254"/>
      <c r="F5" s="254"/>
      <c r="G5" s="254"/>
      <c r="H5" s="254"/>
      <c r="I5" s="254"/>
      <c r="J5" s="254"/>
      <c r="K5" s="255"/>
      <c r="L5" s="62" t="s">
        <v>7</v>
      </c>
      <c r="M5" s="228"/>
      <c r="N5" s="231"/>
      <c r="O5" s="231"/>
      <c r="P5" s="69" t="s">
        <v>13</v>
      </c>
      <c r="Q5" s="239" t="s">
        <v>107</v>
      </c>
      <c r="R5" s="243"/>
      <c r="S5" s="243"/>
      <c r="T5" s="243"/>
      <c r="U5" s="243"/>
      <c r="V5" s="240"/>
      <c r="W5" s="239" t="s">
        <v>15</v>
      </c>
      <c r="X5" s="240"/>
      <c r="Y5" s="241" t="s">
        <v>18</v>
      </c>
      <c r="Z5" s="242"/>
    </row>
    <row r="6" spans="1:26" ht="23.25">
      <c r="A6" s="245"/>
      <c r="B6" s="236"/>
      <c r="C6" s="41" t="s">
        <v>96</v>
      </c>
      <c r="D6" s="291"/>
      <c r="E6" s="256"/>
      <c r="F6" s="256"/>
      <c r="G6" s="256"/>
      <c r="H6" s="256"/>
      <c r="I6" s="256"/>
      <c r="J6" s="256"/>
      <c r="K6" s="257"/>
      <c r="L6" s="62" t="s">
        <v>8</v>
      </c>
      <c r="M6" s="228"/>
      <c r="N6" s="231"/>
      <c r="O6" s="231"/>
      <c r="P6" s="30" t="s">
        <v>14</v>
      </c>
      <c r="Q6" s="49"/>
      <c r="R6" s="50"/>
      <c r="S6" s="31"/>
      <c r="T6" s="31"/>
      <c r="U6" s="31"/>
      <c r="V6" s="31"/>
      <c r="W6" s="31" t="s">
        <v>16</v>
      </c>
      <c r="X6" s="31" t="s">
        <v>17</v>
      </c>
      <c r="Y6" s="32" t="s">
        <v>19</v>
      </c>
      <c r="Z6" s="32" t="s">
        <v>20</v>
      </c>
    </row>
    <row r="7" spans="1:26" ht="23.25">
      <c r="A7" s="245"/>
      <c r="B7" s="236"/>
      <c r="C7" s="40" t="s">
        <v>93</v>
      </c>
      <c r="D7" s="103">
        <v>0</v>
      </c>
      <c r="E7" s="104">
        <v>1</v>
      </c>
      <c r="F7" s="104">
        <v>1.5</v>
      </c>
      <c r="G7" s="104">
        <v>2</v>
      </c>
      <c r="H7" s="104">
        <v>2.5</v>
      </c>
      <c r="I7" s="104">
        <v>3</v>
      </c>
      <c r="J7" s="102">
        <v>3.5</v>
      </c>
      <c r="K7" s="102">
        <v>4</v>
      </c>
      <c r="L7" s="40" t="s">
        <v>5</v>
      </c>
      <c r="M7" s="229"/>
      <c r="N7" s="231"/>
      <c r="O7" s="231"/>
      <c r="P7" s="25"/>
      <c r="Q7" s="26"/>
      <c r="R7" s="26"/>
      <c r="S7" s="26"/>
      <c r="T7" s="26" t="s">
        <v>1</v>
      </c>
      <c r="U7" s="26"/>
      <c r="V7" s="26" t="s">
        <v>1</v>
      </c>
      <c r="W7" s="26"/>
      <c r="X7" s="44"/>
      <c r="Y7" s="37"/>
      <c r="Z7" s="37"/>
    </row>
    <row r="8" spans="1:26" ht="23.25">
      <c r="A8" s="107"/>
      <c r="B8" s="108"/>
      <c r="C8" s="109"/>
      <c r="D8" s="107"/>
      <c r="E8" s="107"/>
      <c r="F8" s="107"/>
      <c r="G8" s="107"/>
      <c r="H8" s="107"/>
      <c r="I8" s="107"/>
      <c r="J8" s="107"/>
      <c r="K8" s="107"/>
      <c r="L8" s="109"/>
      <c r="M8" s="105"/>
      <c r="N8" s="105"/>
      <c r="O8" s="105"/>
      <c r="P8" s="25"/>
      <c r="Q8" s="26"/>
      <c r="R8" s="26"/>
      <c r="S8" s="26"/>
      <c r="T8" s="26" t="s">
        <v>1</v>
      </c>
      <c r="U8" s="26"/>
      <c r="V8" s="26" t="s">
        <v>1</v>
      </c>
      <c r="W8" s="26"/>
      <c r="X8" s="44"/>
      <c r="Y8" s="37"/>
      <c r="Z8" s="37"/>
    </row>
    <row r="9" spans="1:26" ht="23.25">
      <c r="A9" s="107"/>
      <c r="B9" s="108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5"/>
      <c r="N9" s="105"/>
      <c r="O9" s="105"/>
      <c r="P9" s="25"/>
      <c r="Q9" s="26"/>
      <c r="R9" s="26"/>
      <c r="S9" s="26"/>
      <c r="T9" s="26" t="s">
        <v>1</v>
      </c>
      <c r="U9" s="26"/>
      <c r="V9" s="26" t="s">
        <v>1</v>
      </c>
      <c r="W9" s="26"/>
      <c r="X9" s="44"/>
      <c r="Y9" s="37"/>
      <c r="Z9" s="37"/>
    </row>
    <row r="10" spans="1:26" ht="23.25">
      <c r="A10" s="107"/>
      <c r="B10" s="108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5"/>
      <c r="N10" s="105"/>
      <c r="O10" s="105"/>
      <c r="P10" s="25"/>
      <c r="Q10" s="26"/>
      <c r="R10" s="26"/>
      <c r="S10" s="26"/>
      <c r="T10" s="26" t="s">
        <v>1</v>
      </c>
      <c r="U10" s="26"/>
      <c r="V10" s="26" t="s">
        <v>1</v>
      </c>
      <c r="W10" s="26"/>
      <c r="X10" s="44"/>
      <c r="Y10" s="37"/>
      <c r="Z10" s="37"/>
    </row>
    <row r="11" spans="1:26" ht="23.25">
      <c r="A11" s="107"/>
      <c r="B11" s="108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5"/>
      <c r="N11" s="105"/>
      <c r="O11" s="105"/>
      <c r="P11" s="25"/>
      <c r="Q11" s="26"/>
      <c r="R11" s="26"/>
      <c r="S11" s="26"/>
      <c r="T11" s="26" t="s">
        <v>1</v>
      </c>
      <c r="U11" s="26"/>
      <c r="V11" s="26" t="s">
        <v>1</v>
      </c>
      <c r="W11" s="26"/>
      <c r="X11" s="44"/>
      <c r="Y11" s="37"/>
      <c r="Z11" s="37"/>
    </row>
    <row r="12" spans="1:26" ht="23.25">
      <c r="A12" s="107"/>
      <c r="B12" s="108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5"/>
      <c r="N12" s="105"/>
      <c r="O12" s="105"/>
      <c r="P12" s="25"/>
      <c r="Q12" s="26"/>
      <c r="R12" s="26"/>
      <c r="S12" s="26"/>
      <c r="T12" s="26"/>
      <c r="U12" s="26"/>
      <c r="V12" s="26"/>
      <c r="W12" s="26"/>
      <c r="X12" s="44"/>
      <c r="Y12" s="37"/>
      <c r="Z12" s="37"/>
    </row>
    <row r="13" spans="1:26" ht="24" thickBot="1">
      <c r="A13" s="107"/>
      <c r="B13" s="108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5"/>
      <c r="N13" s="106"/>
      <c r="O13" s="106"/>
      <c r="P13" s="25"/>
      <c r="Q13" s="26"/>
      <c r="R13" s="26"/>
      <c r="S13" s="26"/>
      <c r="T13" s="26" t="s">
        <v>1</v>
      </c>
      <c r="U13" s="26"/>
      <c r="V13" s="26" t="s">
        <v>1</v>
      </c>
      <c r="W13" s="26"/>
      <c r="X13" s="44"/>
      <c r="Y13" s="37"/>
      <c r="Z13" s="37"/>
    </row>
    <row r="14" spans="1:26" ht="27" thickBot="1">
      <c r="A14" s="236" t="s">
        <v>18</v>
      </c>
      <c r="B14" s="237"/>
      <c r="C14" s="6"/>
      <c r="D14" s="6"/>
      <c r="E14" s="6"/>
      <c r="F14" s="6"/>
      <c r="G14" s="6"/>
      <c r="H14" s="6"/>
      <c r="I14" s="6"/>
      <c r="J14" s="6"/>
      <c r="K14" s="6"/>
      <c r="L14" s="6"/>
      <c r="M14" s="43"/>
      <c r="N14" s="71"/>
      <c r="O14" s="72"/>
      <c r="P14" s="74"/>
      <c r="Q14" s="26"/>
      <c r="R14" s="26"/>
      <c r="S14" s="26"/>
      <c r="T14" s="26" t="s">
        <v>1</v>
      </c>
      <c r="U14" s="26"/>
      <c r="V14" s="26" t="s">
        <v>1</v>
      </c>
      <c r="W14" s="26"/>
      <c r="X14" s="44"/>
      <c r="Y14" s="37"/>
      <c r="Z14" s="37"/>
    </row>
    <row r="15" spans="1:26" ht="23.25">
      <c r="A15" s="236" t="s">
        <v>17</v>
      </c>
      <c r="B15" s="237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0"/>
      <c r="O15" s="70"/>
      <c r="P15" s="25"/>
      <c r="Q15" s="26"/>
      <c r="R15" s="26"/>
      <c r="S15" s="26"/>
      <c r="T15" s="26" t="s">
        <v>1</v>
      </c>
      <c r="U15" s="26"/>
      <c r="V15" s="26" t="s">
        <v>1</v>
      </c>
      <c r="W15" s="26"/>
      <c r="X15" s="44"/>
      <c r="Y15" s="37"/>
      <c r="Z15" s="37"/>
    </row>
    <row r="16" spans="1:26" ht="23.25">
      <c r="A16" s="8"/>
      <c r="B16" s="8"/>
      <c r="C16" s="9"/>
      <c r="D16" s="10"/>
      <c r="E16" s="10"/>
      <c r="F16" s="10"/>
      <c r="G16" s="10"/>
      <c r="H16" s="10"/>
      <c r="I16" s="11"/>
      <c r="J16" s="11"/>
      <c r="K16" s="10"/>
      <c r="L16" s="9"/>
      <c r="M16" s="9"/>
      <c r="N16" s="10"/>
      <c r="O16" s="9"/>
      <c r="P16" s="25"/>
      <c r="Q16" s="26"/>
      <c r="R16" s="26"/>
      <c r="S16" s="26"/>
      <c r="T16" s="26" t="s">
        <v>1</v>
      </c>
      <c r="U16" s="26"/>
      <c r="V16" s="26" t="s">
        <v>1</v>
      </c>
      <c r="W16" s="26"/>
      <c r="X16" s="44"/>
      <c r="Y16" s="37"/>
      <c r="Z16" s="37"/>
    </row>
    <row r="17" spans="1:26" ht="26.25">
      <c r="A17" s="230" t="s">
        <v>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5"/>
      <c r="Q17" s="26"/>
      <c r="R17" s="26"/>
      <c r="S17" s="26"/>
      <c r="T17" s="26" t="s">
        <v>1</v>
      </c>
      <c r="U17" s="26"/>
      <c r="V17" s="26" t="s">
        <v>1</v>
      </c>
      <c r="W17" s="26"/>
      <c r="X17" s="44"/>
      <c r="Y17" s="37"/>
      <c r="Z17" s="37"/>
    </row>
    <row r="18" spans="1:26" ht="26.25">
      <c r="A18" s="224" t="s">
        <v>105</v>
      </c>
      <c r="B18" s="224"/>
      <c r="C18" s="224"/>
      <c r="D18" s="224" t="str">
        <f>D1</f>
        <v>…………………………………..</v>
      </c>
      <c r="E18" s="224"/>
      <c r="F18" s="224"/>
      <c r="G18" s="224"/>
      <c r="H18" s="224"/>
      <c r="I18" s="224"/>
      <c r="J18" s="224"/>
      <c r="K18" s="223" t="s">
        <v>65</v>
      </c>
      <c r="L18" s="223"/>
      <c r="M18" s="224" t="str">
        <f>L1</f>
        <v>………………….</v>
      </c>
      <c r="N18" s="224"/>
      <c r="P18" s="25"/>
      <c r="Q18" s="26"/>
      <c r="R18" s="26"/>
      <c r="S18" s="26"/>
      <c r="T18" s="26" t="s">
        <v>1</v>
      </c>
      <c r="U18" s="26"/>
      <c r="V18" s="26" t="s">
        <v>1</v>
      </c>
      <c r="W18" s="26"/>
      <c r="X18" s="44"/>
      <c r="Y18" s="37"/>
      <c r="Z18" s="37"/>
    </row>
    <row r="19" spans="16:26" ht="23.25">
      <c r="P19" s="25"/>
      <c r="Q19" s="26"/>
      <c r="R19" s="26"/>
      <c r="S19" s="26"/>
      <c r="T19" s="26" t="s">
        <v>1</v>
      </c>
      <c r="U19" s="26"/>
      <c r="V19" s="26" t="s">
        <v>1</v>
      </c>
      <c r="W19" s="26"/>
      <c r="X19" s="44"/>
      <c r="Y19" s="37"/>
      <c r="Z19" s="37"/>
    </row>
    <row r="20" spans="15:26" ht="23.25">
      <c r="O20" s="54"/>
      <c r="P20" s="27"/>
      <c r="Q20" s="26"/>
      <c r="R20" s="26"/>
      <c r="S20" s="26"/>
      <c r="T20" s="26" t="s">
        <v>1</v>
      </c>
      <c r="U20" s="26"/>
      <c r="V20" s="26" t="s">
        <v>1</v>
      </c>
      <c r="W20" s="26"/>
      <c r="X20" s="44"/>
      <c r="Y20" s="37"/>
      <c r="Z20" s="37"/>
    </row>
    <row r="21" spans="1:26" ht="23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5"/>
      <c r="Q21" s="26"/>
      <c r="R21" s="26"/>
      <c r="S21" s="26"/>
      <c r="T21" s="26" t="s">
        <v>1</v>
      </c>
      <c r="U21" s="26"/>
      <c r="V21" s="26" t="s">
        <v>1</v>
      </c>
      <c r="W21" s="26"/>
      <c r="X21" s="44"/>
      <c r="Y21" s="37"/>
      <c r="Z21" s="37"/>
    </row>
    <row r="22" spans="1:26" ht="23.25">
      <c r="A22" s="13"/>
      <c r="B22" s="13"/>
      <c r="C22" s="13"/>
      <c r="D22" s="13"/>
      <c r="G22" s="12"/>
      <c r="H22" s="13"/>
      <c r="I22" s="13"/>
      <c r="J22" s="13"/>
      <c r="K22" s="13"/>
      <c r="L22" s="13"/>
      <c r="M22" s="13"/>
      <c r="N22" s="13"/>
      <c r="O22" s="13"/>
      <c r="P22" s="25"/>
      <c r="Q22" s="26"/>
      <c r="R22" s="26"/>
      <c r="S22" s="26"/>
      <c r="T22" s="26" t="s">
        <v>1</v>
      </c>
      <c r="U22" s="26"/>
      <c r="V22" s="26" t="s">
        <v>1</v>
      </c>
      <c r="W22" s="26"/>
      <c r="X22" s="44"/>
      <c r="Y22" s="37"/>
      <c r="Z22" s="37"/>
    </row>
    <row r="23" spans="1:26" ht="23.25">
      <c r="A23" s="13"/>
      <c r="B23" s="13"/>
      <c r="C23" s="13"/>
      <c r="D23" s="13"/>
      <c r="H23" s="13"/>
      <c r="I23" s="13"/>
      <c r="J23" s="13"/>
      <c r="K23" s="13"/>
      <c r="L23" s="13"/>
      <c r="M23" s="13"/>
      <c r="N23" s="13"/>
      <c r="O23" s="13"/>
      <c r="P23" s="25"/>
      <c r="Q23" s="26"/>
      <c r="R23" s="26"/>
      <c r="S23" s="26"/>
      <c r="T23" s="26" t="s">
        <v>1</v>
      </c>
      <c r="U23" s="26"/>
      <c r="V23" s="26" t="s">
        <v>1</v>
      </c>
      <c r="W23" s="26"/>
      <c r="X23" s="44"/>
      <c r="Y23" s="37"/>
      <c r="Z23" s="37"/>
    </row>
    <row r="24" spans="1:26" ht="23.25">
      <c r="A24" s="13"/>
      <c r="B24" s="13"/>
      <c r="C24" s="13"/>
      <c r="D24" s="13"/>
      <c r="H24" s="12"/>
      <c r="I24" s="13"/>
      <c r="J24" s="13"/>
      <c r="K24" s="13"/>
      <c r="L24" s="13"/>
      <c r="M24" s="13"/>
      <c r="N24" s="13"/>
      <c r="O24" s="13"/>
      <c r="P24" s="25"/>
      <c r="Q24" s="26"/>
      <c r="R24" s="26"/>
      <c r="S24" s="26"/>
      <c r="T24" s="26" t="s">
        <v>1</v>
      </c>
      <c r="U24" s="26"/>
      <c r="V24" s="26" t="s">
        <v>1</v>
      </c>
      <c r="W24" s="26"/>
      <c r="X24" s="44"/>
      <c r="Y24" s="37"/>
      <c r="Z24" s="37"/>
    </row>
    <row r="25" spans="1:26" ht="23.25">
      <c r="A25" s="13"/>
      <c r="B25" s="13"/>
      <c r="C25" s="13"/>
      <c r="D25" s="13"/>
      <c r="H25" s="14"/>
      <c r="I25" s="13"/>
      <c r="J25" s="13"/>
      <c r="K25" s="13"/>
      <c r="L25" s="13"/>
      <c r="M25" s="13"/>
      <c r="N25" s="13"/>
      <c r="O25" s="13"/>
      <c r="P25" s="25"/>
      <c r="Q25" s="26"/>
      <c r="R25" s="26"/>
      <c r="S25" s="26"/>
      <c r="T25" s="26" t="s">
        <v>1</v>
      </c>
      <c r="U25" s="26"/>
      <c r="V25" s="26" t="s">
        <v>1</v>
      </c>
      <c r="W25" s="26"/>
      <c r="X25" s="44"/>
      <c r="Y25" s="37"/>
      <c r="Z25" s="37"/>
    </row>
    <row r="26" spans="1:26" ht="23.25">
      <c r="A26" s="13"/>
      <c r="B26" s="13"/>
      <c r="C26" s="13"/>
      <c r="D26" s="13"/>
      <c r="H26" s="14"/>
      <c r="I26" s="13"/>
      <c r="J26" s="13"/>
      <c r="K26" s="13"/>
      <c r="L26" s="13"/>
      <c r="M26" s="13"/>
      <c r="N26" s="13"/>
      <c r="O26" s="13"/>
      <c r="P26" s="25"/>
      <c r="Q26" s="26"/>
      <c r="R26" s="26"/>
      <c r="S26" s="26"/>
      <c r="T26" s="26" t="s">
        <v>1</v>
      </c>
      <c r="U26" s="26"/>
      <c r="V26" s="26" t="s">
        <v>1</v>
      </c>
      <c r="W26" s="26"/>
      <c r="X26" s="44"/>
      <c r="Y26" s="37"/>
      <c r="Z26" s="37"/>
    </row>
    <row r="27" spans="1:26" ht="23.25">
      <c r="A27" s="13"/>
      <c r="B27" s="13"/>
      <c r="C27" s="13"/>
      <c r="D27" s="13"/>
      <c r="H27" s="14"/>
      <c r="I27" s="13"/>
      <c r="J27" s="13"/>
      <c r="K27" s="13"/>
      <c r="L27" s="13"/>
      <c r="M27" s="13"/>
      <c r="N27" s="13"/>
      <c r="O27" s="13"/>
      <c r="P27" s="25"/>
      <c r="Q27" s="26"/>
      <c r="R27" s="26"/>
      <c r="S27" s="26"/>
      <c r="T27" s="26" t="s">
        <v>1</v>
      </c>
      <c r="U27" s="26"/>
      <c r="V27" s="26" t="s">
        <v>1</v>
      </c>
      <c r="W27" s="26"/>
      <c r="X27" s="44"/>
      <c r="Y27" s="37"/>
      <c r="Z27" s="37"/>
    </row>
    <row r="28" spans="1:26" ht="23.25">
      <c r="A28" s="13"/>
      <c r="B28" s="13"/>
      <c r="C28" s="13"/>
      <c r="D28" s="13"/>
      <c r="H28" s="14"/>
      <c r="I28" s="13"/>
      <c r="J28" s="13"/>
      <c r="K28" s="13"/>
      <c r="L28" s="13"/>
      <c r="M28" s="13"/>
      <c r="N28" s="13"/>
      <c r="O28" s="13"/>
      <c r="P28" s="25"/>
      <c r="Q28" s="26"/>
      <c r="R28" s="26"/>
      <c r="S28" s="26"/>
      <c r="T28" s="26"/>
      <c r="U28" s="26"/>
      <c r="V28" s="26"/>
      <c r="W28" s="26"/>
      <c r="X28" s="44"/>
      <c r="Y28" s="37"/>
      <c r="Z28" s="37"/>
    </row>
    <row r="29" spans="1:26" ht="23.25">
      <c r="A29" s="13"/>
      <c r="B29" s="13"/>
      <c r="C29" s="13"/>
      <c r="D29" s="13"/>
      <c r="H29" s="14"/>
      <c r="I29" s="13"/>
      <c r="J29" s="13"/>
      <c r="K29" s="13"/>
      <c r="L29" s="13"/>
      <c r="M29" s="13"/>
      <c r="N29" s="13"/>
      <c r="O29" s="13"/>
      <c r="P29" s="25"/>
      <c r="Q29" s="26"/>
      <c r="R29" s="26"/>
      <c r="S29" s="26"/>
      <c r="T29" s="26"/>
      <c r="U29" s="26"/>
      <c r="V29" s="26"/>
      <c r="W29" s="26"/>
      <c r="X29" s="44"/>
      <c r="Y29" s="37"/>
      <c r="Z29" s="37"/>
    </row>
    <row r="30" spans="1:26" ht="23.25" customHeight="1">
      <c r="A30" s="13"/>
      <c r="B30" s="13"/>
      <c r="C30" s="13"/>
      <c r="D30" s="13"/>
      <c r="H30" s="15"/>
      <c r="I30" s="13"/>
      <c r="J30" s="13"/>
      <c r="K30" s="13"/>
      <c r="L30" s="13"/>
      <c r="M30" s="13"/>
      <c r="N30" s="13"/>
      <c r="O30" s="13"/>
      <c r="P30" s="51" t="s">
        <v>44</v>
      </c>
      <c r="Q30" s="2"/>
      <c r="R30" s="2"/>
      <c r="S30" s="2"/>
      <c r="T30" s="2"/>
      <c r="U30" s="2"/>
      <c r="V30" s="2"/>
      <c r="W30" s="203"/>
      <c r="X30" s="204"/>
      <c r="Y30" s="204"/>
      <c r="Z30" s="205"/>
    </row>
    <row r="31" spans="1:26" ht="26.25">
      <c r="A31" s="13"/>
      <c r="B31" s="13"/>
      <c r="C31" s="13"/>
      <c r="D31" s="13"/>
      <c r="E31" s="54"/>
      <c r="F31" s="14"/>
      <c r="G31" s="54"/>
      <c r="H31" s="13"/>
      <c r="I31" s="13"/>
      <c r="J31" s="13"/>
      <c r="K31" s="13"/>
      <c r="L31" s="13"/>
      <c r="M31" s="13"/>
      <c r="N31" s="13"/>
      <c r="O31" s="13"/>
      <c r="P31" s="51" t="s">
        <v>45</v>
      </c>
      <c r="Q31" s="225"/>
      <c r="R31" s="225"/>
      <c r="S31" s="225"/>
      <c r="T31" s="225"/>
      <c r="U31" s="225"/>
      <c r="V31" s="225"/>
      <c r="W31" s="206"/>
      <c r="X31" s="207"/>
      <c r="Y31" s="207"/>
      <c r="Z31" s="208"/>
    </row>
    <row r="32" spans="1:27" ht="21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V32" s="63"/>
      <c r="W32" s="64" t="s">
        <v>1</v>
      </c>
      <c r="X32" s="64"/>
      <c r="Y32" s="64"/>
      <c r="Z32" s="64"/>
      <c r="AA32" s="63"/>
    </row>
    <row r="33" spans="1:30" ht="19.5" customHeight="1">
      <c r="A33" s="238" t="s">
        <v>47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2" t="s">
        <v>46</v>
      </c>
      <c r="Q33" s="232"/>
      <c r="R33" s="232"/>
      <c r="S33" s="232"/>
      <c r="T33" s="232"/>
      <c r="U33" s="232"/>
      <c r="V33" s="232"/>
      <c r="W33" s="232"/>
      <c r="X33" s="232"/>
      <c r="Y33" s="232"/>
      <c r="Z33" s="233"/>
      <c r="AA33" s="4" t="s">
        <v>21</v>
      </c>
      <c r="AB33" s="5">
        <f>X7</f>
        <v>0</v>
      </c>
      <c r="AC33" s="236" t="s">
        <v>10</v>
      </c>
      <c r="AD33" s="237"/>
    </row>
    <row r="34" spans="1:30" ht="16.5" customHeight="1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3"/>
      <c r="AA34" s="4" t="s">
        <v>22</v>
      </c>
      <c r="AB34" s="5">
        <f>X8</f>
        <v>0</v>
      </c>
      <c r="AC34" s="16">
        <v>0</v>
      </c>
      <c r="AD34" s="7">
        <f>D15</f>
        <v>0</v>
      </c>
    </row>
    <row r="35" spans="16:30" ht="23.25">
      <c r="P35" s="215" t="s">
        <v>102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4" t="s">
        <v>23</v>
      </c>
      <c r="AB35" s="5">
        <f>X9</f>
        <v>0</v>
      </c>
      <c r="AC35" s="16">
        <v>1</v>
      </c>
      <c r="AD35" s="7">
        <f>E15</f>
        <v>0</v>
      </c>
    </row>
    <row r="36" spans="1:30" ht="24">
      <c r="A36" s="20"/>
      <c r="B36" s="73"/>
      <c r="C36" s="211" t="s">
        <v>48</v>
      </c>
      <c r="D36" s="211"/>
      <c r="E36" s="211" t="s">
        <v>124</v>
      </c>
      <c r="F36" s="211"/>
      <c r="G36" s="211" t="s">
        <v>49</v>
      </c>
      <c r="H36" s="211"/>
      <c r="I36" s="211"/>
      <c r="J36" s="222" t="s">
        <v>117</v>
      </c>
      <c r="K36" s="222"/>
      <c r="L36" s="20"/>
      <c r="M36" s="20"/>
      <c r="N36" s="20"/>
      <c r="O36" s="20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" t="s">
        <v>24</v>
      </c>
      <c r="AB36" s="5">
        <f>X10</f>
        <v>0</v>
      </c>
      <c r="AC36" s="16">
        <v>1.5</v>
      </c>
      <c r="AD36" s="7">
        <f>F15</f>
        <v>0</v>
      </c>
    </row>
    <row r="37" spans="1:30" ht="23.25">
      <c r="A37" s="20"/>
      <c r="B37" s="22" t="s">
        <v>109</v>
      </c>
      <c r="C37" s="222" t="s">
        <v>83</v>
      </c>
      <c r="D37" s="222"/>
      <c r="E37" s="222"/>
      <c r="F37" s="222"/>
      <c r="G37" s="222"/>
      <c r="H37" s="19" t="s">
        <v>50</v>
      </c>
      <c r="I37" s="222" t="s">
        <v>110</v>
      </c>
      <c r="J37" s="222"/>
      <c r="K37" s="222"/>
      <c r="L37" s="222"/>
      <c r="N37" s="20" t="s">
        <v>51</v>
      </c>
      <c r="O37" s="22" t="s">
        <v>111</v>
      </c>
      <c r="P37" s="22"/>
      <c r="Q37" s="60" t="s">
        <v>50</v>
      </c>
      <c r="R37" s="215" t="s">
        <v>119</v>
      </c>
      <c r="S37" s="215"/>
      <c r="T37" s="215"/>
      <c r="U37" s="215"/>
      <c r="V37" s="215"/>
      <c r="W37" s="60" t="s">
        <v>65</v>
      </c>
      <c r="X37" s="215" t="s">
        <v>120</v>
      </c>
      <c r="Y37" s="215"/>
      <c r="Z37" s="60"/>
      <c r="AA37" s="4" t="s">
        <v>25</v>
      </c>
      <c r="AB37" s="5">
        <f>X11</f>
        <v>0</v>
      </c>
      <c r="AC37" s="16">
        <v>2</v>
      </c>
      <c r="AD37" s="16">
        <f>G15</f>
        <v>0</v>
      </c>
    </row>
    <row r="38" spans="1:30" ht="23.25">
      <c r="A38" s="20"/>
      <c r="B38" s="20" t="s">
        <v>52</v>
      </c>
      <c r="C38" s="222" t="s">
        <v>112</v>
      </c>
      <c r="D38" s="222"/>
      <c r="E38" s="222"/>
      <c r="F38" s="222"/>
      <c r="G38" s="20" t="s">
        <v>53</v>
      </c>
      <c r="H38" s="222" t="s">
        <v>113</v>
      </c>
      <c r="I38" s="222"/>
      <c r="J38" s="222"/>
      <c r="K38" s="222"/>
      <c r="L38" s="222"/>
      <c r="O38" s="20"/>
      <c r="P38" s="212" t="s">
        <v>68</v>
      </c>
      <c r="Q38" s="212"/>
      <c r="R38" s="211" t="s">
        <v>121</v>
      </c>
      <c r="S38" s="211"/>
      <c r="T38" s="211"/>
      <c r="U38" s="21"/>
      <c r="V38" s="21" t="s">
        <v>53</v>
      </c>
      <c r="W38" s="211" t="s">
        <v>122</v>
      </c>
      <c r="X38" s="211"/>
      <c r="Y38" s="211"/>
      <c r="Z38" s="211"/>
      <c r="AA38" s="4" t="s">
        <v>26</v>
      </c>
      <c r="AB38" s="5">
        <f aca="true" t="shared" si="0" ref="AB38:AB53">X13</f>
        <v>0</v>
      </c>
      <c r="AC38" s="16">
        <v>2.5</v>
      </c>
      <c r="AD38" s="7">
        <f>H15</f>
        <v>0</v>
      </c>
    </row>
    <row r="39" spans="1:30" ht="24">
      <c r="A39" s="20"/>
      <c r="B39" s="73"/>
      <c r="C39" s="218" t="s">
        <v>54</v>
      </c>
      <c r="D39" s="218"/>
      <c r="E39" s="218"/>
      <c r="F39" s="218"/>
      <c r="G39" s="218"/>
      <c r="H39" s="20" t="s">
        <v>114</v>
      </c>
      <c r="I39" s="20"/>
      <c r="J39" s="20"/>
      <c r="L39" s="20"/>
      <c r="M39" s="20"/>
      <c r="N39" s="20"/>
      <c r="O39" s="20"/>
      <c r="P39" s="39"/>
      <c r="Q39" s="19"/>
      <c r="R39" s="39"/>
      <c r="S39" s="39"/>
      <c r="T39" s="39"/>
      <c r="U39" s="39"/>
      <c r="V39" s="39"/>
      <c r="W39" s="39"/>
      <c r="X39" s="39"/>
      <c r="Y39" s="39"/>
      <c r="Z39" s="39"/>
      <c r="AA39" s="4" t="s">
        <v>27</v>
      </c>
      <c r="AB39" s="5">
        <f t="shared" si="0"/>
        <v>0</v>
      </c>
      <c r="AC39" s="16">
        <v>3</v>
      </c>
      <c r="AD39" s="7">
        <f>I15</f>
        <v>0</v>
      </c>
    </row>
    <row r="40" spans="1:30" ht="23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" t="s">
        <v>28</v>
      </c>
      <c r="AB40" s="5">
        <f t="shared" si="0"/>
        <v>0</v>
      </c>
      <c r="AC40" s="16">
        <v>3.5</v>
      </c>
      <c r="AD40" s="7">
        <f>J15</f>
        <v>0</v>
      </c>
    </row>
    <row r="41" spans="1:30" ht="23.25">
      <c r="A41" s="23" t="s">
        <v>55</v>
      </c>
      <c r="B41" s="246" t="s">
        <v>59</v>
      </c>
      <c r="C41" s="247"/>
      <c r="D41" s="247"/>
      <c r="E41" s="247"/>
      <c r="F41" s="247"/>
      <c r="G41" s="248"/>
      <c r="H41" s="244" t="s">
        <v>58</v>
      </c>
      <c r="I41" s="244"/>
      <c r="J41" s="244"/>
      <c r="K41" s="244"/>
      <c r="L41" s="244" t="s">
        <v>57</v>
      </c>
      <c r="M41" s="244"/>
      <c r="N41" s="244"/>
      <c r="O41" s="54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" t="s">
        <v>29</v>
      </c>
      <c r="AB41" s="5">
        <f t="shared" si="0"/>
        <v>0</v>
      </c>
      <c r="AC41" s="16">
        <v>4</v>
      </c>
      <c r="AD41" s="7">
        <f>K15</f>
        <v>0</v>
      </c>
    </row>
    <row r="42" spans="1:28" ht="23.25">
      <c r="A42" s="24" t="s">
        <v>56</v>
      </c>
      <c r="B42" s="249"/>
      <c r="C42" s="250"/>
      <c r="D42" s="250"/>
      <c r="E42" s="250"/>
      <c r="F42" s="250"/>
      <c r="G42" s="251"/>
      <c r="H42" s="244"/>
      <c r="I42" s="244"/>
      <c r="J42" s="244"/>
      <c r="K42" s="244"/>
      <c r="L42" s="244"/>
      <c r="M42" s="244"/>
      <c r="N42" s="244"/>
      <c r="O42" s="65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" t="s">
        <v>30</v>
      </c>
      <c r="AB42" s="5">
        <f t="shared" si="0"/>
        <v>0</v>
      </c>
    </row>
    <row r="43" spans="1:28" ht="23.25">
      <c r="A43" s="25" t="s">
        <v>21</v>
      </c>
      <c r="B43" s="183"/>
      <c r="C43" s="184"/>
      <c r="D43" s="184"/>
      <c r="E43" s="184"/>
      <c r="F43" s="184"/>
      <c r="G43" s="185"/>
      <c r="H43" s="186"/>
      <c r="I43" s="187"/>
      <c r="J43" s="187"/>
      <c r="K43" s="188"/>
      <c r="L43" s="219"/>
      <c r="M43" s="219"/>
      <c r="N43" s="21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" t="s">
        <v>31</v>
      </c>
      <c r="AB43" s="5">
        <f t="shared" si="0"/>
        <v>0</v>
      </c>
    </row>
    <row r="44" spans="1:28" ht="23.25">
      <c r="A44" s="27" t="s">
        <v>22</v>
      </c>
      <c r="B44" s="183"/>
      <c r="C44" s="184"/>
      <c r="D44" s="184"/>
      <c r="E44" s="184"/>
      <c r="F44" s="184"/>
      <c r="G44" s="185"/>
      <c r="H44" s="186"/>
      <c r="I44" s="187"/>
      <c r="J44" s="187"/>
      <c r="K44" s="188"/>
      <c r="L44" s="219"/>
      <c r="M44" s="219"/>
      <c r="N44" s="21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" t="s">
        <v>32</v>
      </c>
      <c r="AB44" s="5">
        <f t="shared" si="0"/>
        <v>0</v>
      </c>
    </row>
    <row r="45" spans="1:28" ht="23.25">
      <c r="A45" s="27" t="s">
        <v>23</v>
      </c>
      <c r="B45" s="183"/>
      <c r="C45" s="184"/>
      <c r="D45" s="184"/>
      <c r="E45" s="184"/>
      <c r="F45" s="184"/>
      <c r="G45" s="185"/>
      <c r="H45" s="186"/>
      <c r="I45" s="187"/>
      <c r="J45" s="187"/>
      <c r="K45" s="188"/>
      <c r="L45" s="219"/>
      <c r="M45" s="219"/>
      <c r="N45" s="21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" t="s">
        <v>33</v>
      </c>
      <c r="AB45" s="5">
        <f t="shared" si="0"/>
        <v>0</v>
      </c>
    </row>
    <row r="46" spans="1:28" ht="23.25">
      <c r="A46" s="27" t="s">
        <v>24</v>
      </c>
      <c r="B46" s="183"/>
      <c r="C46" s="184"/>
      <c r="D46" s="184"/>
      <c r="E46" s="184"/>
      <c r="F46" s="184"/>
      <c r="G46" s="185"/>
      <c r="H46" s="186"/>
      <c r="I46" s="187"/>
      <c r="J46" s="187"/>
      <c r="K46" s="188"/>
      <c r="L46" s="219"/>
      <c r="M46" s="219"/>
      <c r="N46" s="21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" t="s">
        <v>34</v>
      </c>
      <c r="AB46" s="5">
        <f t="shared" si="0"/>
        <v>0</v>
      </c>
    </row>
    <row r="47" spans="1:28" ht="23.25">
      <c r="A47" s="27" t="s">
        <v>25</v>
      </c>
      <c r="B47" s="183"/>
      <c r="C47" s="184"/>
      <c r="D47" s="184"/>
      <c r="E47" s="184"/>
      <c r="F47" s="184"/>
      <c r="G47" s="185"/>
      <c r="H47" s="186"/>
      <c r="I47" s="187"/>
      <c r="J47" s="187"/>
      <c r="K47" s="188"/>
      <c r="L47" s="219"/>
      <c r="M47" s="219"/>
      <c r="N47" s="21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" t="s">
        <v>35</v>
      </c>
      <c r="AB47" s="5">
        <f t="shared" si="0"/>
        <v>0</v>
      </c>
    </row>
    <row r="48" spans="1:28" ht="23.25">
      <c r="A48" s="27" t="s">
        <v>26</v>
      </c>
      <c r="B48" s="183"/>
      <c r="C48" s="184"/>
      <c r="D48" s="184"/>
      <c r="E48" s="184"/>
      <c r="F48" s="184"/>
      <c r="G48" s="185"/>
      <c r="H48" s="186"/>
      <c r="I48" s="187"/>
      <c r="J48" s="187"/>
      <c r="K48" s="188"/>
      <c r="L48" s="219"/>
      <c r="M48" s="219"/>
      <c r="N48" s="21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" t="s">
        <v>36</v>
      </c>
      <c r="AB48" s="5">
        <f t="shared" si="0"/>
        <v>0</v>
      </c>
    </row>
    <row r="49" spans="1:28" ht="23.25">
      <c r="A49" s="27" t="s">
        <v>27</v>
      </c>
      <c r="B49" s="183"/>
      <c r="C49" s="184"/>
      <c r="D49" s="184"/>
      <c r="E49" s="184"/>
      <c r="F49" s="184"/>
      <c r="G49" s="185"/>
      <c r="H49" s="186"/>
      <c r="I49" s="187"/>
      <c r="J49" s="187"/>
      <c r="K49" s="188"/>
      <c r="L49" s="219"/>
      <c r="M49" s="219"/>
      <c r="N49" s="21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" t="s">
        <v>37</v>
      </c>
      <c r="AB49" s="5">
        <f t="shared" si="0"/>
        <v>0</v>
      </c>
    </row>
    <row r="50" spans="1:28" ht="23.25">
      <c r="A50" s="27" t="s">
        <v>28</v>
      </c>
      <c r="B50" s="183"/>
      <c r="C50" s="184"/>
      <c r="D50" s="184"/>
      <c r="E50" s="184"/>
      <c r="F50" s="184"/>
      <c r="G50" s="185"/>
      <c r="H50" s="186"/>
      <c r="I50" s="187"/>
      <c r="J50" s="187"/>
      <c r="K50" s="188"/>
      <c r="L50" s="219"/>
      <c r="M50" s="219"/>
      <c r="N50" s="21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" t="s">
        <v>38</v>
      </c>
      <c r="AB50" s="5">
        <f t="shared" si="0"/>
        <v>0</v>
      </c>
    </row>
    <row r="51" spans="1:28" ht="23.25">
      <c r="A51" s="27" t="s">
        <v>29</v>
      </c>
      <c r="B51" s="183"/>
      <c r="C51" s="184"/>
      <c r="D51" s="184"/>
      <c r="E51" s="184"/>
      <c r="F51" s="184"/>
      <c r="G51" s="185"/>
      <c r="H51" s="186"/>
      <c r="I51" s="187"/>
      <c r="J51" s="187"/>
      <c r="K51" s="188"/>
      <c r="L51" s="219"/>
      <c r="M51" s="219"/>
      <c r="N51" s="21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4" t="s">
        <v>39</v>
      </c>
      <c r="AB51" s="5">
        <f t="shared" si="0"/>
        <v>0</v>
      </c>
    </row>
    <row r="52" spans="1:28" ht="23.25">
      <c r="A52" s="27" t="s">
        <v>30</v>
      </c>
      <c r="B52" s="183"/>
      <c r="C52" s="184"/>
      <c r="D52" s="184"/>
      <c r="E52" s="184"/>
      <c r="F52" s="184"/>
      <c r="G52" s="185"/>
      <c r="H52" s="186"/>
      <c r="I52" s="187"/>
      <c r="J52" s="187"/>
      <c r="K52" s="188"/>
      <c r="L52" s="219"/>
      <c r="M52" s="219"/>
      <c r="N52" s="21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4" t="s">
        <v>40</v>
      </c>
      <c r="AB52" s="5">
        <f t="shared" si="0"/>
        <v>0</v>
      </c>
    </row>
    <row r="53" spans="1:28" ht="23.25">
      <c r="A53" s="27" t="s">
        <v>31</v>
      </c>
      <c r="B53" s="183"/>
      <c r="C53" s="184"/>
      <c r="D53" s="184"/>
      <c r="E53" s="184"/>
      <c r="F53" s="184"/>
      <c r="G53" s="185"/>
      <c r="H53" s="186"/>
      <c r="I53" s="187"/>
      <c r="J53" s="187"/>
      <c r="K53" s="188"/>
      <c r="L53" s="219"/>
      <c r="M53" s="219"/>
      <c r="N53" s="21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" t="s">
        <v>41</v>
      </c>
      <c r="AB53" s="5">
        <f t="shared" si="0"/>
        <v>0</v>
      </c>
    </row>
    <row r="54" spans="1:28" ht="23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" t="s">
        <v>42</v>
      </c>
      <c r="AB54" s="5">
        <f>X30</f>
        <v>0</v>
      </c>
    </row>
    <row r="55" spans="1:28" ht="23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" t="s">
        <v>43</v>
      </c>
      <c r="AB55" s="5">
        <f>X31</f>
        <v>0</v>
      </c>
    </row>
    <row r="56" spans="1:28" ht="24" customHeight="1">
      <c r="A56" s="20"/>
      <c r="B56" s="20"/>
      <c r="C56" s="20" t="s">
        <v>60</v>
      </c>
      <c r="D56" s="20" t="s">
        <v>61</v>
      </c>
      <c r="E56" s="20"/>
      <c r="F56" s="20"/>
      <c r="G56" s="20"/>
      <c r="H56" s="20"/>
      <c r="I56" s="222" t="s">
        <v>62</v>
      </c>
      <c r="J56" s="222"/>
      <c r="K56" s="222"/>
      <c r="M56" s="20"/>
      <c r="N56" s="20"/>
      <c r="O56" s="20"/>
      <c r="Q56" s="217"/>
      <c r="R56" s="217"/>
      <c r="S56" s="217"/>
      <c r="T56" s="217"/>
      <c r="U56" s="217"/>
      <c r="V56" s="217"/>
      <c r="W56" s="199"/>
      <c r="X56" s="199"/>
      <c r="Y56" s="199"/>
      <c r="Z56" s="200"/>
      <c r="AA56" s="213" t="s">
        <v>10</v>
      </c>
      <c r="AB56" s="214"/>
    </row>
    <row r="57" spans="1:27" ht="23.25">
      <c r="A57" s="20"/>
      <c r="B57" s="20"/>
      <c r="C57" s="59" t="s">
        <v>103</v>
      </c>
      <c r="D57" s="222" t="str">
        <f>C38</f>
        <v>…………………………………….</v>
      </c>
      <c r="E57" s="222"/>
      <c r="F57" s="222"/>
      <c r="G57" s="222"/>
      <c r="H57" s="222"/>
      <c r="I57" s="22" t="s">
        <v>104</v>
      </c>
      <c r="J57" s="20"/>
      <c r="K57" s="20"/>
      <c r="L57" s="19"/>
      <c r="M57" s="19"/>
      <c r="N57" s="19"/>
      <c r="O57" s="20"/>
      <c r="R57" s="3"/>
      <c r="S57" s="3"/>
      <c r="T57" s="3"/>
      <c r="U57" s="3"/>
      <c r="V57" s="3"/>
      <c r="W57" s="209"/>
      <c r="X57" s="209"/>
      <c r="Y57" s="209"/>
      <c r="Z57" s="210"/>
      <c r="AA57" s="63"/>
    </row>
    <row r="58" spans="1:27" ht="23.25">
      <c r="A58" s="20"/>
      <c r="B58" s="20"/>
      <c r="C58" s="20"/>
      <c r="D58" s="20"/>
      <c r="E58" s="20"/>
      <c r="F58" s="84"/>
      <c r="G58" s="20"/>
      <c r="H58" s="20"/>
      <c r="I58" s="20"/>
      <c r="J58" s="20"/>
      <c r="K58" s="20"/>
      <c r="L58" s="20"/>
      <c r="M58" s="20"/>
      <c r="N58" s="20"/>
      <c r="O58" s="20"/>
      <c r="R58" s="3"/>
      <c r="S58" s="3"/>
      <c r="T58" s="3"/>
      <c r="U58" s="3"/>
      <c r="V58" s="3"/>
      <c r="W58" s="209"/>
      <c r="X58" s="209"/>
      <c r="Y58" s="209"/>
      <c r="Z58" s="210"/>
      <c r="AA58" s="63"/>
    </row>
    <row r="59" spans="1:26" ht="23.25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R59" s="3"/>
      <c r="S59" s="3"/>
      <c r="T59" s="3"/>
      <c r="U59" s="3"/>
      <c r="V59" s="3"/>
      <c r="W59" s="3"/>
      <c r="X59" s="3"/>
      <c r="Y59" s="3"/>
      <c r="Z59" s="3"/>
    </row>
    <row r="60" spans="1:26" ht="23.25">
      <c r="A60" s="19"/>
      <c r="B60" s="19"/>
      <c r="C60" s="20" t="s">
        <v>60</v>
      </c>
      <c r="D60" s="222" t="s">
        <v>94</v>
      </c>
      <c r="E60" s="222"/>
      <c r="F60" s="222"/>
      <c r="G60" s="222"/>
      <c r="H60" s="222"/>
      <c r="I60" s="22" t="s">
        <v>95</v>
      </c>
      <c r="J60" s="20"/>
      <c r="K60" s="20"/>
      <c r="M60" s="22"/>
      <c r="N60" s="20"/>
      <c r="O60" s="20"/>
      <c r="R60" s="3"/>
      <c r="S60" s="3"/>
      <c r="T60" s="3"/>
      <c r="U60" s="3"/>
      <c r="V60" s="3"/>
      <c r="W60" s="3"/>
      <c r="X60" s="3"/>
      <c r="Y60" s="3"/>
      <c r="Z60" s="3"/>
    </row>
    <row r="61" spans="1:26" ht="23.25">
      <c r="A61" s="19"/>
      <c r="B61" s="19"/>
      <c r="C61" s="59" t="s">
        <v>103</v>
      </c>
      <c r="D61" s="222" t="s">
        <v>123</v>
      </c>
      <c r="E61" s="222"/>
      <c r="F61" s="222"/>
      <c r="G61" s="222"/>
      <c r="H61" s="222"/>
      <c r="I61" s="22" t="s">
        <v>104</v>
      </c>
      <c r="J61" s="20"/>
      <c r="K61" s="20"/>
      <c r="L61" s="20"/>
      <c r="M61" s="20"/>
      <c r="N61" s="20"/>
      <c r="O61" s="20"/>
      <c r="R61" s="3"/>
      <c r="S61" s="3"/>
      <c r="T61" s="3"/>
      <c r="U61" s="3"/>
      <c r="V61" s="3"/>
      <c r="W61" s="3"/>
      <c r="X61" s="3"/>
      <c r="Y61" s="3"/>
      <c r="Z61" s="3"/>
    </row>
    <row r="62" spans="1:26" ht="23.25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3"/>
      <c r="S62" s="3"/>
      <c r="T62" s="3"/>
      <c r="U62" s="3"/>
      <c r="V62" s="3"/>
      <c r="W62" s="3"/>
      <c r="X62" s="3"/>
      <c r="Y62" s="3"/>
      <c r="Z62" s="3"/>
    </row>
    <row r="63" spans="18:26" ht="21.75">
      <c r="R63" s="3"/>
      <c r="S63" s="3"/>
      <c r="T63" s="3"/>
      <c r="U63" s="3"/>
      <c r="V63" s="3"/>
      <c r="W63" s="3"/>
      <c r="X63" s="3"/>
      <c r="Y63" s="3"/>
      <c r="Z63" s="3"/>
    </row>
    <row r="64" spans="3:12" ht="32.25" thickBot="1">
      <c r="C64" s="270" t="s">
        <v>84</v>
      </c>
      <c r="D64" s="270"/>
      <c r="E64" s="270"/>
      <c r="F64" s="270"/>
      <c r="G64" s="270"/>
      <c r="H64" s="270"/>
      <c r="I64" s="270"/>
      <c r="J64" s="52"/>
      <c r="K64" s="52"/>
      <c r="L64" s="52"/>
    </row>
    <row r="65" spans="2:12" ht="29.25">
      <c r="B65" s="201" t="s">
        <v>90</v>
      </c>
      <c r="C65" s="202"/>
      <c r="D65" s="285"/>
      <c r="E65" s="286"/>
      <c r="F65" s="286"/>
      <c r="G65" s="286"/>
      <c r="H65" s="286"/>
      <c r="I65" s="286"/>
      <c r="J65" s="286"/>
      <c r="K65" s="286"/>
      <c r="L65" s="287"/>
    </row>
    <row r="66" spans="2:12" ht="29.25">
      <c r="B66" s="189" t="s">
        <v>91</v>
      </c>
      <c r="C66" s="190"/>
      <c r="D66" s="283"/>
      <c r="E66" s="283"/>
      <c r="F66" s="283"/>
      <c r="G66" s="283"/>
      <c r="H66" s="283"/>
      <c r="I66" s="283"/>
      <c r="J66" s="283"/>
      <c r="K66" s="283"/>
      <c r="L66" s="284"/>
    </row>
    <row r="67" spans="2:12" ht="29.25">
      <c r="B67" s="191" t="s">
        <v>50</v>
      </c>
      <c r="C67" s="192"/>
      <c r="D67" s="283"/>
      <c r="E67" s="283"/>
      <c r="F67" s="283"/>
      <c r="G67" s="283"/>
      <c r="H67" s="283"/>
      <c r="I67" s="283"/>
      <c r="J67" s="283"/>
      <c r="K67" s="283"/>
      <c r="L67" s="284"/>
    </row>
    <row r="68" spans="2:12" ht="29.25">
      <c r="B68" s="191" t="s">
        <v>65</v>
      </c>
      <c r="C68" s="192"/>
      <c r="D68" s="283"/>
      <c r="E68" s="283"/>
      <c r="F68" s="283"/>
      <c r="G68" s="283"/>
      <c r="H68" s="283"/>
      <c r="I68" s="283"/>
      <c r="J68" s="283"/>
      <c r="K68" s="283"/>
      <c r="L68" s="284"/>
    </row>
    <row r="69" spans="2:12" ht="29.25">
      <c r="B69" s="191" t="s">
        <v>52</v>
      </c>
      <c r="C69" s="192"/>
      <c r="D69" s="283"/>
      <c r="E69" s="283"/>
      <c r="F69" s="283"/>
      <c r="G69" s="283"/>
      <c r="H69" s="283"/>
      <c r="I69" s="283"/>
      <c r="J69" s="283"/>
      <c r="K69" s="283"/>
      <c r="L69" s="284"/>
    </row>
    <row r="70" spans="2:12" ht="29.25">
      <c r="B70" s="191" t="s">
        <v>92</v>
      </c>
      <c r="C70" s="192"/>
      <c r="D70" s="283"/>
      <c r="E70" s="283"/>
      <c r="F70" s="283"/>
      <c r="G70" s="283"/>
      <c r="H70" s="283"/>
      <c r="I70" s="283"/>
      <c r="J70" s="283"/>
      <c r="K70" s="283"/>
      <c r="L70" s="284"/>
    </row>
    <row r="71" spans="2:12" ht="29.25">
      <c r="B71" s="191" t="s">
        <v>49</v>
      </c>
      <c r="C71" s="192"/>
      <c r="D71" s="283"/>
      <c r="E71" s="283"/>
      <c r="F71" s="283"/>
      <c r="G71" s="283"/>
      <c r="H71" s="283"/>
      <c r="I71" s="283"/>
      <c r="J71" s="283"/>
      <c r="K71" s="283"/>
      <c r="L71" s="284"/>
    </row>
    <row r="72" spans="2:12" ht="29.25">
      <c r="B72" s="191" t="s">
        <v>85</v>
      </c>
      <c r="C72" s="192"/>
      <c r="D72" s="283"/>
      <c r="E72" s="283"/>
      <c r="F72" s="283"/>
      <c r="G72" s="283"/>
      <c r="H72" s="283"/>
      <c r="I72" s="283"/>
      <c r="J72" s="283"/>
      <c r="K72" s="283"/>
      <c r="L72" s="284"/>
    </row>
    <row r="73" spans="2:12" ht="30" thickBot="1">
      <c r="B73" s="197" t="s">
        <v>86</v>
      </c>
      <c r="C73" s="288"/>
      <c r="D73" s="85"/>
      <c r="E73" s="86"/>
      <c r="F73" s="86"/>
      <c r="G73" s="86"/>
      <c r="H73" s="86"/>
      <c r="I73" s="86"/>
      <c r="J73" s="86"/>
      <c r="K73" s="86"/>
      <c r="L73" s="87"/>
    </row>
    <row r="74" ht="22.5" thickBot="1"/>
    <row r="75" spans="2:14" ht="30" thickBot="1">
      <c r="B75" s="292" t="s">
        <v>88</v>
      </c>
      <c r="C75" s="91" t="s">
        <v>2</v>
      </c>
      <c r="D75" s="94">
        <v>0</v>
      </c>
      <c r="E75" s="95">
        <v>1</v>
      </c>
      <c r="F75" s="95">
        <v>1.5</v>
      </c>
      <c r="G75" s="95">
        <v>2</v>
      </c>
      <c r="H75" s="95">
        <v>2.5</v>
      </c>
      <c r="I75" s="95">
        <v>3</v>
      </c>
      <c r="J75" s="95">
        <v>3.5</v>
      </c>
      <c r="K75" s="96">
        <v>4</v>
      </c>
      <c r="L75" s="97" t="s">
        <v>89</v>
      </c>
      <c r="M75" s="58"/>
      <c r="N75" s="99" t="s">
        <v>106</v>
      </c>
    </row>
    <row r="76" spans="2:14" ht="29.25">
      <c r="B76" s="293"/>
      <c r="C76" s="92">
        <f>D73</f>
        <v>0</v>
      </c>
      <c r="D76" s="79"/>
      <c r="E76" s="80"/>
      <c r="F76" s="80"/>
      <c r="G76" s="80"/>
      <c r="H76" s="80"/>
      <c r="I76" s="80"/>
      <c r="J76" s="80"/>
      <c r="K76" s="81"/>
      <c r="L76" s="83"/>
      <c r="M76" s="57"/>
      <c r="N76" s="98"/>
    </row>
    <row r="77" spans="2:14" ht="29.25">
      <c r="B77" s="293"/>
      <c r="C77" s="92">
        <f>E73</f>
        <v>0</v>
      </c>
      <c r="D77" s="56"/>
      <c r="E77" s="48"/>
      <c r="F77" s="48"/>
      <c r="G77" s="48"/>
      <c r="H77" s="48"/>
      <c r="I77" s="48"/>
      <c r="J77" s="48"/>
      <c r="K77" s="55"/>
      <c r="L77" s="77"/>
      <c r="M77" s="57"/>
      <c r="N77" s="98"/>
    </row>
    <row r="78" spans="2:14" ht="29.25">
      <c r="B78" s="293"/>
      <c r="C78" s="92">
        <f>F73</f>
        <v>0</v>
      </c>
      <c r="D78" s="56"/>
      <c r="E78" s="48"/>
      <c r="F78" s="48"/>
      <c r="G78" s="48"/>
      <c r="H78" s="48"/>
      <c r="I78" s="48"/>
      <c r="J78" s="48"/>
      <c r="K78" s="55"/>
      <c r="L78" s="77"/>
      <c r="M78" s="57"/>
      <c r="N78" s="98"/>
    </row>
    <row r="79" spans="2:14" ht="29.25">
      <c r="B79" s="293"/>
      <c r="C79" s="92">
        <f>G73</f>
        <v>0</v>
      </c>
      <c r="D79" s="56"/>
      <c r="E79" s="48"/>
      <c r="F79" s="48"/>
      <c r="G79" s="48"/>
      <c r="H79" s="48"/>
      <c r="I79" s="48"/>
      <c r="J79" s="48"/>
      <c r="K79" s="55"/>
      <c r="L79" s="77"/>
      <c r="M79" s="57"/>
      <c r="N79" s="98">
        <f>SUM(D79:K79)</f>
        <v>0</v>
      </c>
    </row>
    <row r="80" spans="2:14" ht="30" thickBot="1">
      <c r="B80" s="293"/>
      <c r="C80" s="92">
        <f>H73</f>
        <v>0</v>
      </c>
      <c r="D80" s="56"/>
      <c r="E80" s="48"/>
      <c r="F80" s="48"/>
      <c r="G80" s="48"/>
      <c r="H80" s="48"/>
      <c r="I80" s="48"/>
      <c r="J80" s="48"/>
      <c r="K80" s="55"/>
      <c r="L80" s="77"/>
      <c r="M80" s="57"/>
      <c r="N80" s="100">
        <f>SUM(D80:K80)</f>
        <v>0</v>
      </c>
    </row>
    <row r="81" spans="2:14" ht="30" thickBot="1">
      <c r="B81" s="294"/>
      <c r="C81" s="93">
        <f>I73</f>
        <v>0</v>
      </c>
      <c r="D81" s="76"/>
      <c r="E81" s="75"/>
      <c r="F81" s="75"/>
      <c r="G81" s="75"/>
      <c r="H81" s="75"/>
      <c r="I81" s="75"/>
      <c r="J81" s="75"/>
      <c r="K81" s="82"/>
      <c r="L81" s="78"/>
      <c r="M81" s="57"/>
      <c r="N81" s="101">
        <f>SUM(D81:K81)</f>
        <v>0</v>
      </c>
    </row>
    <row r="82" ht="22.5" thickBot="1"/>
    <row r="83" spans="2:14" ht="27.75" customHeight="1">
      <c r="B83" s="88" t="s">
        <v>2</v>
      </c>
      <c r="C83" s="194" t="s">
        <v>87</v>
      </c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6"/>
    </row>
    <row r="84" spans="2:14" ht="27.75" customHeight="1">
      <c r="B84" s="89">
        <f aca="true" t="shared" si="1" ref="B84:B89">C76</f>
        <v>0</v>
      </c>
      <c r="C84" s="280" t="s">
        <v>108</v>
      </c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2"/>
    </row>
    <row r="85" spans="2:14" ht="27.75" customHeight="1">
      <c r="B85" s="89">
        <f t="shared" si="1"/>
        <v>0</v>
      </c>
      <c r="C85" s="280" t="s">
        <v>108</v>
      </c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2"/>
    </row>
    <row r="86" spans="2:14" ht="27.75" customHeight="1">
      <c r="B86" s="89">
        <f t="shared" si="1"/>
        <v>0</v>
      </c>
      <c r="C86" s="274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6"/>
    </row>
    <row r="87" spans="2:14" ht="27.75" customHeight="1">
      <c r="B87" s="89">
        <f t="shared" si="1"/>
        <v>0</v>
      </c>
      <c r="C87" s="274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6"/>
    </row>
    <row r="88" spans="2:14" ht="27.75" customHeight="1">
      <c r="B88" s="89">
        <f t="shared" si="1"/>
        <v>0</v>
      </c>
      <c r="C88" s="274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6"/>
    </row>
    <row r="89" spans="2:14" ht="27.75" customHeight="1" thickBot="1">
      <c r="B89" s="90">
        <f t="shared" si="1"/>
        <v>0</v>
      </c>
      <c r="C89" s="277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9"/>
    </row>
  </sheetData>
  <sheetProtection/>
  <mergeCells count="121">
    <mergeCell ref="B75:B81"/>
    <mergeCell ref="L44:N44"/>
    <mergeCell ref="L45:N45"/>
    <mergeCell ref="L46:N46"/>
    <mergeCell ref="L47:N47"/>
    <mergeCell ref="L48:N48"/>
    <mergeCell ref="L49:N49"/>
    <mergeCell ref="L50:N50"/>
    <mergeCell ref="L51:N51"/>
    <mergeCell ref="L52:N52"/>
    <mergeCell ref="C2:D2"/>
    <mergeCell ref="D57:H57"/>
    <mergeCell ref="I56:K56"/>
    <mergeCell ref="D61:H61"/>
    <mergeCell ref="D60:H60"/>
    <mergeCell ref="L1:N1"/>
    <mergeCell ref="J1:K1"/>
    <mergeCell ref="D1:I1"/>
    <mergeCell ref="B1:C1"/>
    <mergeCell ref="AC33:AD33"/>
    <mergeCell ref="A33:O34"/>
    <mergeCell ref="A15:B15"/>
    <mergeCell ref="A18:C18"/>
    <mergeCell ref="B4:B7"/>
    <mergeCell ref="H2:J2"/>
    <mergeCell ref="E2:G2"/>
    <mergeCell ref="K2:L2"/>
    <mergeCell ref="A14:B14"/>
    <mergeCell ref="A4:A7"/>
    <mergeCell ref="R37:V37"/>
    <mergeCell ref="Q3:T3"/>
    <mergeCell ref="A3:O3"/>
    <mergeCell ref="P35:Z35"/>
    <mergeCell ref="X37:Y37"/>
    <mergeCell ref="D18:J18"/>
    <mergeCell ref="D4:K6"/>
    <mergeCell ref="J36:K36"/>
    <mergeCell ref="G36:I36"/>
    <mergeCell ref="N4:N7"/>
    <mergeCell ref="W5:X5"/>
    <mergeCell ref="Y5:Z5"/>
    <mergeCell ref="Q5:V5"/>
    <mergeCell ref="M4:M7"/>
    <mergeCell ref="Q31:V31"/>
    <mergeCell ref="V3:W3"/>
    <mergeCell ref="P33:Z34"/>
    <mergeCell ref="W30:Z31"/>
    <mergeCell ref="B73:C73"/>
    <mergeCell ref="A17:O17"/>
    <mergeCell ref="O4:O7"/>
    <mergeCell ref="L53:N53"/>
    <mergeCell ref="L41:N42"/>
    <mergeCell ref="C64:I64"/>
    <mergeCell ref="C36:D36"/>
    <mergeCell ref="C37:G37"/>
    <mergeCell ref="I37:L37"/>
    <mergeCell ref="L43:N43"/>
    <mergeCell ref="P1:Z1"/>
    <mergeCell ref="P2:Z2"/>
    <mergeCell ref="P4:Z4"/>
    <mergeCell ref="H38:L38"/>
    <mergeCell ref="K18:L18"/>
    <mergeCell ref="M18:N18"/>
    <mergeCell ref="W58:Z58"/>
    <mergeCell ref="R38:T38"/>
    <mergeCell ref="P38:Q38"/>
    <mergeCell ref="W57:Z57"/>
    <mergeCell ref="C39:G39"/>
    <mergeCell ref="AA56:AB56"/>
    <mergeCell ref="W38:Z38"/>
    <mergeCell ref="Q56:V56"/>
    <mergeCell ref="W56:Z56"/>
    <mergeCell ref="D65:L65"/>
    <mergeCell ref="B65:C65"/>
    <mergeCell ref="H47:K47"/>
    <mergeCell ref="H48:K48"/>
    <mergeCell ref="H49:K49"/>
    <mergeCell ref="H43:K43"/>
    <mergeCell ref="H44:K44"/>
    <mergeCell ref="H45:K45"/>
    <mergeCell ref="H46:K46"/>
    <mergeCell ref="B68:C68"/>
    <mergeCell ref="B69:C69"/>
    <mergeCell ref="B70:C70"/>
    <mergeCell ref="B71:C71"/>
    <mergeCell ref="C38:F38"/>
    <mergeCell ref="E36:F36"/>
    <mergeCell ref="B47:G47"/>
    <mergeCell ref="B48:G48"/>
    <mergeCell ref="B45:G45"/>
    <mergeCell ref="B46:G46"/>
    <mergeCell ref="D72:L72"/>
    <mergeCell ref="D71:L71"/>
    <mergeCell ref="D70:L70"/>
    <mergeCell ref="B66:C66"/>
    <mergeCell ref="B67:C67"/>
    <mergeCell ref="D69:L69"/>
    <mergeCell ref="D68:L68"/>
    <mergeCell ref="D67:L67"/>
    <mergeCell ref="D66:L66"/>
    <mergeCell ref="B72:C72"/>
    <mergeCell ref="C85:N85"/>
    <mergeCell ref="C83:N83"/>
    <mergeCell ref="C84:N84"/>
    <mergeCell ref="B41:G42"/>
    <mergeCell ref="H41:K42"/>
    <mergeCell ref="H50:K50"/>
    <mergeCell ref="B49:G49"/>
    <mergeCell ref="B50:G50"/>
    <mergeCell ref="B43:G43"/>
    <mergeCell ref="B44:G44"/>
    <mergeCell ref="C86:N86"/>
    <mergeCell ref="C88:N88"/>
    <mergeCell ref="C89:N89"/>
    <mergeCell ref="C87:N87"/>
    <mergeCell ref="B51:G51"/>
    <mergeCell ref="B52:G52"/>
    <mergeCell ref="B53:G53"/>
    <mergeCell ref="H53:K53"/>
    <mergeCell ref="H51:K51"/>
    <mergeCell ref="H52:K52"/>
  </mergeCells>
  <printOptions/>
  <pageMargins left="0.15748031496062992" right="0.35433070866141736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zoomScale="75" zoomScaleNormal="75" zoomScalePageLayoutView="0" workbookViewId="0" topLeftCell="A1">
      <selection activeCell="R2" sqref="R2"/>
    </sheetView>
  </sheetViews>
  <sheetFormatPr defaultColWidth="9.140625" defaultRowHeight="21.75"/>
  <cols>
    <col min="1" max="1" width="7.7109375" style="0" customWidth="1"/>
    <col min="2" max="2" width="22.421875" style="0" customWidth="1"/>
    <col min="3" max="3" width="9.421875" style="0" customWidth="1"/>
    <col min="4" max="4" width="5.57421875" style="0" customWidth="1"/>
    <col min="5" max="12" width="5.7109375" style="1" customWidth="1"/>
    <col min="13" max="13" width="5.28125" style="1" customWidth="1"/>
    <col min="14" max="14" width="5.421875" style="1" hidden="1" customWidth="1"/>
    <col min="15" max="15" width="7.00390625" style="0" customWidth="1"/>
    <col min="16" max="16" width="7.140625" style="0" customWidth="1"/>
    <col min="18" max="18" width="16.57421875" style="0" customWidth="1"/>
  </cols>
  <sheetData>
    <row r="1" spans="1:26" s="33" customFormat="1" ht="29.25">
      <c r="A1" s="34"/>
      <c r="B1" s="304" t="s">
        <v>138</v>
      </c>
      <c r="C1" s="304"/>
      <c r="D1" s="304"/>
      <c r="E1" s="304"/>
      <c r="F1" s="304"/>
      <c r="G1" s="304"/>
      <c r="H1" s="304"/>
      <c r="I1" s="304"/>
      <c r="J1" s="304"/>
      <c r="K1" s="304"/>
      <c r="L1" s="304" t="s">
        <v>1</v>
      </c>
      <c r="M1" s="304"/>
      <c r="N1" s="304"/>
      <c r="O1" s="304"/>
      <c r="P1" s="304"/>
      <c r="Q1" s="314" t="s">
        <v>1</v>
      </c>
      <c r="R1" s="314"/>
      <c r="S1" s="314"/>
      <c r="T1" s="314"/>
      <c r="U1" s="314"/>
      <c r="V1" s="314"/>
      <c r="W1" s="314"/>
      <c r="X1" s="314"/>
      <c r="Y1" s="314"/>
      <c r="Z1" s="314"/>
    </row>
    <row r="2" spans="1:18" s="33" customFormat="1" ht="29.25">
      <c r="A2" s="34"/>
      <c r="C2" s="38" t="s">
        <v>48</v>
      </c>
      <c r="D2" s="38"/>
      <c r="F2" s="295"/>
      <c r="G2" s="295"/>
      <c r="H2" s="304" t="s">
        <v>49</v>
      </c>
      <c r="I2" s="304"/>
      <c r="J2" s="304"/>
      <c r="K2" s="295"/>
      <c r="L2" s="295"/>
      <c r="N2" s="38"/>
      <c r="O2" s="304" t="s">
        <v>1</v>
      </c>
      <c r="P2" s="304"/>
      <c r="Q2" s="33" t="s">
        <v>1</v>
      </c>
      <c r="R2" s="18" t="s">
        <v>1</v>
      </c>
    </row>
    <row r="3" spans="1:18" s="33" customFormat="1" ht="29.25">
      <c r="A3" s="34"/>
      <c r="G3" s="35" t="s">
        <v>75</v>
      </c>
      <c r="H3" s="35"/>
      <c r="I3" s="38" t="s">
        <v>76</v>
      </c>
      <c r="N3" s="38"/>
      <c r="O3" s="36" t="s">
        <v>1</v>
      </c>
      <c r="P3" s="38"/>
      <c r="Q3" s="33" t="s">
        <v>1</v>
      </c>
      <c r="R3" s="18" t="s">
        <v>1</v>
      </c>
    </row>
    <row r="4" spans="1:18" s="33" customFormat="1" ht="36" customHeight="1">
      <c r="A4" s="301" t="s">
        <v>51</v>
      </c>
      <c r="B4" s="307" t="s">
        <v>50</v>
      </c>
      <c r="C4" s="111" t="s">
        <v>72</v>
      </c>
      <c r="D4" s="258" t="s">
        <v>154</v>
      </c>
      <c r="E4" s="305" t="s">
        <v>15</v>
      </c>
      <c r="F4" s="305"/>
      <c r="G4" s="305"/>
      <c r="H4" s="305"/>
      <c r="I4" s="305"/>
      <c r="J4" s="305"/>
      <c r="K4" s="305"/>
      <c r="L4" s="306"/>
      <c r="M4" s="45" t="s">
        <v>80</v>
      </c>
      <c r="N4" s="45"/>
      <c r="O4" s="315" t="s">
        <v>70</v>
      </c>
      <c r="P4" s="316" t="s">
        <v>0</v>
      </c>
      <c r="R4" s="18" t="s">
        <v>1</v>
      </c>
    </row>
    <row r="5" spans="1:18" s="33" customFormat="1" ht="33.75" customHeight="1" thickBot="1">
      <c r="A5" s="302"/>
      <c r="B5" s="308"/>
      <c r="C5" s="112" t="s">
        <v>4</v>
      </c>
      <c r="D5" s="303"/>
      <c r="E5" s="296" t="s">
        <v>74</v>
      </c>
      <c r="F5" s="296"/>
      <c r="G5" s="296"/>
      <c r="H5" s="296"/>
      <c r="I5" s="296"/>
      <c r="J5" s="296"/>
      <c r="K5" s="296"/>
      <c r="L5" s="297"/>
      <c r="M5" s="46" t="s">
        <v>81</v>
      </c>
      <c r="N5" s="46" t="s">
        <v>139</v>
      </c>
      <c r="O5" s="315"/>
      <c r="P5" s="317"/>
      <c r="R5" s="18" t="s">
        <v>1</v>
      </c>
    </row>
    <row r="6" spans="1:18" s="33" customFormat="1" ht="24.75" thickBot="1">
      <c r="A6" s="24" t="s">
        <v>71</v>
      </c>
      <c r="B6" s="309"/>
      <c r="C6" s="113" t="s">
        <v>73</v>
      </c>
      <c r="D6" s="162" t="s">
        <v>150</v>
      </c>
      <c r="E6" s="103">
        <v>0</v>
      </c>
      <c r="F6" s="104">
        <v>1</v>
      </c>
      <c r="G6" s="104">
        <v>1.5</v>
      </c>
      <c r="H6" s="104">
        <v>2</v>
      </c>
      <c r="I6" s="104">
        <v>2.5</v>
      </c>
      <c r="J6" s="104">
        <v>3</v>
      </c>
      <c r="K6" s="102">
        <v>3.5</v>
      </c>
      <c r="L6" s="102">
        <v>4</v>
      </c>
      <c r="M6" s="24" t="s">
        <v>82</v>
      </c>
      <c r="N6" s="47"/>
      <c r="O6" s="315"/>
      <c r="P6" s="317"/>
      <c r="R6" s="18" t="s">
        <v>1</v>
      </c>
    </row>
    <row r="7" spans="1:20" s="33" customFormat="1" ht="24" customHeight="1">
      <c r="A7" s="298" t="s">
        <v>140</v>
      </c>
      <c r="B7" s="299"/>
      <c r="C7" s="170"/>
      <c r="D7" s="174"/>
      <c r="E7" s="169"/>
      <c r="F7" s="124"/>
      <c r="G7" s="124"/>
      <c r="H7" s="124"/>
      <c r="I7" s="124"/>
      <c r="J7" s="124"/>
      <c r="K7" s="124"/>
      <c r="L7" s="124"/>
      <c r="M7" s="114" t="s">
        <v>1</v>
      </c>
      <c r="N7" s="115" t="e">
        <f>+((E7*0)+(I7*1)+(J7*4)+(K7*9)+(L7*16))/M7</f>
        <v>#VALUE!</v>
      </c>
      <c r="O7" s="116" t="s">
        <v>1</v>
      </c>
      <c r="P7" s="116" t="s">
        <v>1</v>
      </c>
      <c r="Q7" s="33" t="s">
        <v>1</v>
      </c>
      <c r="R7" s="33" t="s">
        <v>1</v>
      </c>
      <c r="T7" s="33" t="s">
        <v>1</v>
      </c>
    </row>
    <row r="8" spans="1:18" s="33" customFormat="1" ht="24" customHeight="1">
      <c r="A8" s="37"/>
      <c r="B8" s="117"/>
      <c r="C8" s="171">
        <f>M8+D8</f>
        <v>17</v>
      </c>
      <c r="D8" s="173">
        <v>1</v>
      </c>
      <c r="E8" s="159">
        <v>2</v>
      </c>
      <c r="F8" s="107">
        <v>2</v>
      </c>
      <c r="G8" s="107">
        <v>2</v>
      </c>
      <c r="H8" s="107">
        <v>2</v>
      </c>
      <c r="I8" s="107">
        <v>2</v>
      </c>
      <c r="J8" s="107">
        <v>2</v>
      </c>
      <c r="K8" s="107">
        <v>2</v>
      </c>
      <c r="L8" s="107">
        <v>2</v>
      </c>
      <c r="M8" s="122">
        <f aca="true" t="shared" si="0" ref="M8:M17">SUM(E8:L8)</f>
        <v>16</v>
      </c>
      <c r="N8" s="123">
        <f aca="true" t="shared" si="1" ref="N8:N17">+((E8*0)+(F8*1)+(G8*2.25)+(H8*4)+(I8*6.25)+(J8*9)+(K8*12.25)+(L8*16))/M8</f>
        <v>6.34375</v>
      </c>
      <c r="O8" s="123">
        <f aca="true" t="shared" si="2" ref="O8:O17">+((0*E8)+(1*F8)+(1.5*G8)+(2*H8)+(2.5*I8)+(3*J8)+(3.5*K8)+(4*L8))/M8</f>
        <v>2.1875</v>
      </c>
      <c r="P8" s="123">
        <f aca="true" t="shared" si="3" ref="P8:P17">+(N8-(O8^2))^0.5</f>
        <v>1.248436522214886</v>
      </c>
      <c r="Q8" s="33" t="s">
        <v>1</v>
      </c>
      <c r="R8" s="1" t="s">
        <v>1</v>
      </c>
    </row>
    <row r="9" spans="1:18" s="33" customFormat="1" ht="24" customHeight="1">
      <c r="A9" s="37"/>
      <c r="B9" s="117"/>
      <c r="C9" s="171">
        <f aca="true" t="shared" si="4" ref="C9:C28">M9+D9</f>
        <v>0</v>
      </c>
      <c r="D9" s="173"/>
      <c r="E9" s="168"/>
      <c r="F9" s="26"/>
      <c r="G9" s="26"/>
      <c r="H9" s="26"/>
      <c r="I9" s="26"/>
      <c r="J9" s="26"/>
      <c r="K9" s="26"/>
      <c r="L9" s="26"/>
      <c r="M9" s="122">
        <f t="shared" si="0"/>
        <v>0</v>
      </c>
      <c r="N9" s="123" t="e">
        <f t="shared" si="1"/>
        <v>#DIV/0!</v>
      </c>
      <c r="O9" s="123" t="e">
        <f t="shared" si="2"/>
        <v>#DIV/0!</v>
      </c>
      <c r="P9" s="123" t="e">
        <f t="shared" si="3"/>
        <v>#DIV/0!</v>
      </c>
      <c r="R9" s="1" t="s">
        <v>1</v>
      </c>
    </row>
    <row r="10" spans="1:16" s="33" customFormat="1" ht="24" customHeight="1">
      <c r="A10" s="37"/>
      <c r="B10" s="117"/>
      <c r="C10" s="171">
        <f t="shared" si="4"/>
        <v>0</v>
      </c>
      <c r="D10" s="173"/>
      <c r="E10" s="168"/>
      <c r="F10" s="26"/>
      <c r="G10" s="26"/>
      <c r="H10" s="26"/>
      <c r="I10" s="26"/>
      <c r="J10" s="26"/>
      <c r="K10" s="26"/>
      <c r="L10" s="26"/>
      <c r="M10" s="122">
        <f t="shared" si="0"/>
        <v>0</v>
      </c>
      <c r="N10" s="123" t="e">
        <f t="shared" si="1"/>
        <v>#DIV/0!</v>
      </c>
      <c r="O10" s="123" t="e">
        <f t="shared" si="2"/>
        <v>#DIV/0!</v>
      </c>
      <c r="P10" s="123" t="e">
        <f t="shared" si="3"/>
        <v>#DIV/0!</v>
      </c>
    </row>
    <row r="11" spans="1:16" s="33" customFormat="1" ht="24" customHeight="1">
      <c r="A11" s="37"/>
      <c r="B11" s="28"/>
      <c r="C11" s="171">
        <f t="shared" si="4"/>
        <v>0</v>
      </c>
      <c r="D11" s="173"/>
      <c r="E11" s="168"/>
      <c r="F11" s="26"/>
      <c r="G11" s="26"/>
      <c r="H11" s="26"/>
      <c r="I11" s="26"/>
      <c r="J11" s="26"/>
      <c r="K11" s="26"/>
      <c r="L11" s="26"/>
      <c r="M11" s="122">
        <f t="shared" si="0"/>
        <v>0</v>
      </c>
      <c r="N11" s="123" t="e">
        <f t="shared" si="1"/>
        <v>#DIV/0!</v>
      </c>
      <c r="O11" s="123" t="e">
        <f t="shared" si="2"/>
        <v>#DIV/0!</v>
      </c>
      <c r="P11" s="123" t="e">
        <f t="shared" si="3"/>
        <v>#DIV/0!</v>
      </c>
    </row>
    <row r="12" spans="1:16" s="33" customFormat="1" ht="24" customHeight="1">
      <c r="A12" s="37"/>
      <c r="B12" s="37"/>
      <c r="C12" s="171">
        <f t="shared" si="4"/>
        <v>0</v>
      </c>
      <c r="D12" s="173"/>
      <c r="E12" s="168"/>
      <c r="F12" s="26"/>
      <c r="G12" s="26"/>
      <c r="H12" s="26"/>
      <c r="I12" s="26"/>
      <c r="J12" s="26"/>
      <c r="K12" s="26"/>
      <c r="L12" s="26"/>
      <c r="M12" s="122">
        <f t="shared" si="0"/>
        <v>0</v>
      </c>
      <c r="N12" s="123" t="e">
        <f t="shared" si="1"/>
        <v>#DIV/0!</v>
      </c>
      <c r="O12" s="123" t="e">
        <f t="shared" si="2"/>
        <v>#DIV/0!</v>
      </c>
      <c r="P12" s="123" t="e">
        <f t="shared" si="3"/>
        <v>#DIV/0!</v>
      </c>
    </row>
    <row r="13" spans="1:16" s="33" customFormat="1" ht="24" customHeight="1">
      <c r="A13" s="37"/>
      <c r="B13" s="37"/>
      <c r="C13" s="171">
        <f t="shared" si="4"/>
        <v>0</v>
      </c>
      <c r="D13" s="173"/>
      <c r="E13" s="168"/>
      <c r="F13" s="26"/>
      <c r="G13" s="26"/>
      <c r="H13" s="26"/>
      <c r="I13" s="26"/>
      <c r="J13" s="26"/>
      <c r="K13" s="26"/>
      <c r="L13" s="26"/>
      <c r="M13" s="122">
        <f t="shared" si="0"/>
        <v>0</v>
      </c>
      <c r="N13" s="123" t="e">
        <f t="shared" si="1"/>
        <v>#DIV/0!</v>
      </c>
      <c r="O13" s="123" t="e">
        <f t="shared" si="2"/>
        <v>#DIV/0!</v>
      </c>
      <c r="P13" s="123" t="e">
        <f t="shared" si="3"/>
        <v>#DIV/0!</v>
      </c>
    </row>
    <row r="14" spans="1:18" s="33" customFormat="1" ht="24" customHeight="1">
      <c r="A14" s="37"/>
      <c r="B14" s="37"/>
      <c r="C14" s="171">
        <f t="shared" si="4"/>
        <v>0</v>
      </c>
      <c r="D14" s="173"/>
      <c r="E14" s="168"/>
      <c r="F14" s="26"/>
      <c r="G14" s="26"/>
      <c r="H14" s="26"/>
      <c r="I14" s="26"/>
      <c r="J14" s="26"/>
      <c r="K14" s="26"/>
      <c r="L14" s="26"/>
      <c r="M14" s="122">
        <f t="shared" si="0"/>
        <v>0</v>
      </c>
      <c r="N14" s="123" t="e">
        <f t="shared" si="1"/>
        <v>#DIV/0!</v>
      </c>
      <c r="O14" s="123" t="e">
        <f t="shared" si="2"/>
        <v>#DIV/0!</v>
      </c>
      <c r="P14" s="123" t="e">
        <f t="shared" si="3"/>
        <v>#DIV/0!</v>
      </c>
      <c r="R14" s="18" t="s">
        <v>1</v>
      </c>
    </row>
    <row r="15" spans="1:18" s="33" customFormat="1" ht="24" customHeight="1">
      <c r="A15" s="37"/>
      <c r="B15" s="37"/>
      <c r="C15" s="171">
        <f t="shared" si="4"/>
        <v>0</v>
      </c>
      <c r="D15" s="173"/>
      <c r="E15" s="168"/>
      <c r="F15" s="26"/>
      <c r="G15" s="26"/>
      <c r="H15" s="26"/>
      <c r="I15" s="26"/>
      <c r="J15" s="26"/>
      <c r="K15" s="26"/>
      <c r="L15" s="26"/>
      <c r="M15" s="122">
        <f t="shared" si="0"/>
        <v>0</v>
      </c>
      <c r="N15" s="123" t="e">
        <f t="shared" si="1"/>
        <v>#DIV/0!</v>
      </c>
      <c r="O15" s="123" t="e">
        <f t="shared" si="2"/>
        <v>#DIV/0!</v>
      </c>
      <c r="P15" s="123" t="e">
        <f t="shared" si="3"/>
        <v>#DIV/0!</v>
      </c>
      <c r="R15" s="18" t="s">
        <v>141</v>
      </c>
    </row>
    <row r="16" spans="1:18" s="33" customFormat="1" ht="24" customHeight="1">
      <c r="A16" s="37"/>
      <c r="B16" s="37"/>
      <c r="C16" s="171">
        <f t="shared" si="4"/>
        <v>0</v>
      </c>
      <c r="D16" s="173"/>
      <c r="E16" s="168"/>
      <c r="F16" s="26"/>
      <c r="G16" s="26"/>
      <c r="H16" s="26"/>
      <c r="I16" s="26"/>
      <c r="J16" s="26"/>
      <c r="K16" s="26"/>
      <c r="L16" s="26"/>
      <c r="M16" s="122">
        <f t="shared" si="0"/>
        <v>0</v>
      </c>
      <c r="N16" s="123" t="e">
        <f t="shared" si="1"/>
        <v>#DIV/0!</v>
      </c>
      <c r="O16" s="123" t="e">
        <f t="shared" si="2"/>
        <v>#DIV/0!</v>
      </c>
      <c r="P16" s="123" t="e">
        <f t="shared" si="3"/>
        <v>#DIV/0!</v>
      </c>
      <c r="R16" s="18"/>
    </row>
    <row r="17" spans="1:18" s="33" customFormat="1" ht="24" customHeight="1">
      <c r="A17" s="37"/>
      <c r="B17" s="37"/>
      <c r="C17" s="171">
        <f t="shared" si="4"/>
        <v>0</v>
      </c>
      <c r="D17" s="173"/>
      <c r="E17" s="168"/>
      <c r="F17" s="26"/>
      <c r="G17" s="26"/>
      <c r="H17" s="26"/>
      <c r="I17" s="26"/>
      <c r="J17" s="26"/>
      <c r="K17" s="26"/>
      <c r="L17" s="26"/>
      <c r="M17" s="122">
        <f t="shared" si="0"/>
        <v>0</v>
      </c>
      <c r="N17" s="123" t="e">
        <f t="shared" si="1"/>
        <v>#DIV/0!</v>
      </c>
      <c r="O17" s="123" t="e">
        <f t="shared" si="2"/>
        <v>#DIV/0!</v>
      </c>
      <c r="P17" s="123" t="e">
        <f t="shared" si="3"/>
        <v>#DIV/0!</v>
      </c>
      <c r="R17" s="18"/>
    </row>
    <row r="18" spans="1:18" s="33" customFormat="1" ht="24" customHeight="1">
      <c r="A18" s="298" t="s">
        <v>142</v>
      </c>
      <c r="B18" s="299"/>
      <c r="C18" s="171"/>
      <c r="D18" s="173"/>
      <c r="E18" s="169"/>
      <c r="F18" s="124"/>
      <c r="G18" s="124"/>
      <c r="H18" s="124"/>
      <c r="I18" s="124"/>
      <c r="J18" s="124"/>
      <c r="K18" s="124"/>
      <c r="L18" s="124"/>
      <c r="M18" s="122"/>
      <c r="N18" s="123"/>
      <c r="O18" s="123"/>
      <c r="P18" s="123"/>
      <c r="R18" s="18"/>
    </row>
    <row r="19" spans="1:18" s="33" customFormat="1" ht="24" customHeight="1">
      <c r="A19" s="37"/>
      <c r="B19" s="37"/>
      <c r="C19" s="171">
        <f t="shared" si="4"/>
        <v>0</v>
      </c>
      <c r="D19" s="173"/>
      <c r="E19" s="168"/>
      <c r="F19" s="26"/>
      <c r="G19" s="26"/>
      <c r="H19" s="26"/>
      <c r="I19" s="26"/>
      <c r="J19" s="26"/>
      <c r="K19" s="26"/>
      <c r="L19" s="26"/>
      <c r="M19" s="122">
        <f aca="true" t="shared" si="5" ref="M19:M28">SUM(E19:L19)</f>
        <v>0</v>
      </c>
      <c r="N19" s="123" t="e">
        <f aca="true" t="shared" si="6" ref="N19:N28">+((E19*0)+(F19*1)+(G19*2.25)+(H19*4)+(I19*6.25)+(J19*9)+(K19*12.25)+(L19*16))/M19</f>
        <v>#DIV/0!</v>
      </c>
      <c r="O19" s="123" t="e">
        <f aca="true" t="shared" si="7" ref="O19:O28">+((0*E19)+(1*F19)+(1.5*G19)+(2*H19)+(2.5*I19)+(3*J19)+(3.5*K19)+(4*L19))/M19</f>
        <v>#DIV/0!</v>
      </c>
      <c r="P19" s="123" t="e">
        <f aca="true" t="shared" si="8" ref="P19:P28">+(N19-(O19^2))^0.5</f>
        <v>#DIV/0!</v>
      </c>
      <c r="R19" s="18"/>
    </row>
    <row r="20" spans="1:18" s="33" customFormat="1" ht="24" customHeight="1">
      <c r="A20" s="37"/>
      <c r="B20" s="37"/>
      <c r="C20" s="171">
        <f t="shared" si="4"/>
        <v>0</v>
      </c>
      <c r="D20" s="173"/>
      <c r="E20" s="168"/>
      <c r="F20" s="26"/>
      <c r="G20" s="26"/>
      <c r="H20" s="26"/>
      <c r="I20" s="26"/>
      <c r="J20" s="26"/>
      <c r="K20" s="26"/>
      <c r="L20" s="26"/>
      <c r="M20" s="122">
        <f t="shared" si="5"/>
        <v>0</v>
      </c>
      <c r="N20" s="123" t="e">
        <f t="shared" si="6"/>
        <v>#DIV/0!</v>
      </c>
      <c r="O20" s="123" t="e">
        <f t="shared" si="7"/>
        <v>#DIV/0!</v>
      </c>
      <c r="P20" s="123" t="e">
        <f t="shared" si="8"/>
        <v>#DIV/0!</v>
      </c>
      <c r="R20" s="18"/>
    </row>
    <row r="21" spans="1:18" s="33" customFormat="1" ht="24" customHeight="1">
      <c r="A21" s="28"/>
      <c r="B21" s="28"/>
      <c r="C21" s="171">
        <f t="shared" si="4"/>
        <v>0</v>
      </c>
      <c r="D21" s="173"/>
      <c r="E21" s="168"/>
      <c r="F21" s="26"/>
      <c r="G21" s="26"/>
      <c r="H21" s="26"/>
      <c r="I21" s="26"/>
      <c r="J21" s="26"/>
      <c r="K21" s="26"/>
      <c r="L21" s="26"/>
      <c r="M21" s="122">
        <f t="shared" si="5"/>
        <v>0</v>
      </c>
      <c r="N21" s="123" t="e">
        <f t="shared" si="6"/>
        <v>#DIV/0!</v>
      </c>
      <c r="O21" s="123" t="e">
        <f t="shared" si="7"/>
        <v>#DIV/0!</v>
      </c>
      <c r="P21" s="123" t="e">
        <f t="shared" si="8"/>
        <v>#DIV/0!</v>
      </c>
      <c r="R21" s="18"/>
    </row>
    <row r="22" spans="1:18" s="33" customFormat="1" ht="24" customHeight="1">
      <c r="A22" s="28"/>
      <c r="B22" s="28"/>
      <c r="C22" s="171">
        <f t="shared" si="4"/>
        <v>0</v>
      </c>
      <c r="D22" s="173"/>
      <c r="E22" s="168"/>
      <c r="F22" s="26"/>
      <c r="G22" s="26"/>
      <c r="H22" s="26"/>
      <c r="I22" s="26"/>
      <c r="J22" s="26"/>
      <c r="K22" s="26"/>
      <c r="L22" s="26"/>
      <c r="M22" s="122">
        <f t="shared" si="5"/>
        <v>0</v>
      </c>
      <c r="N22" s="123" t="e">
        <f t="shared" si="6"/>
        <v>#DIV/0!</v>
      </c>
      <c r="O22" s="123" t="e">
        <f t="shared" si="7"/>
        <v>#DIV/0!</v>
      </c>
      <c r="P22" s="123" t="e">
        <f t="shared" si="8"/>
        <v>#DIV/0!</v>
      </c>
      <c r="R22" s="18"/>
    </row>
    <row r="23" spans="1:18" s="33" customFormat="1" ht="24" customHeight="1">
      <c r="A23" s="28"/>
      <c r="B23" s="28"/>
      <c r="C23" s="171">
        <f t="shared" si="4"/>
        <v>0</v>
      </c>
      <c r="D23" s="173"/>
      <c r="E23" s="168"/>
      <c r="F23" s="26"/>
      <c r="G23" s="26"/>
      <c r="H23" s="26"/>
      <c r="I23" s="26"/>
      <c r="J23" s="26"/>
      <c r="K23" s="26"/>
      <c r="L23" s="26"/>
      <c r="M23" s="122">
        <f t="shared" si="5"/>
        <v>0</v>
      </c>
      <c r="N23" s="123" t="e">
        <f t="shared" si="6"/>
        <v>#DIV/0!</v>
      </c>
      <c r="O23" s="123" t="e">
        <f t="shared" si="7"/>
        <v>#DIV/0!</v>
      </c>
      <c r="P23" s="123" t="e">
        <f t="shared" si="8"/>
        <v>#DIV/0!</v>
      </c>
      <c r="R23" s="18"/>
    </row>
    <row r="24" spans="1:18" s="33" customFormat="1" ht="24" customHeight="1">
      <c r="A24" s="28"/>
      <c r="B24" s="28"/>
      <c r="C24" s="171">
        <f t="shared" si="4"/>
        <v>0</v>
      </c>
      <c r="D24" s="173"/>
      <c r="E24" s="168"/>
      <c r="F24" s="26"/>
      <c r="G24" s="26"/>
      <c r="H24" s="26"/>
      <c r="I24" s="26"/>
      <c r="J24" s="26"/>
      <c r="K24" s="26"/>
      <c r="L24" s="26"/>
      <c r="M24" s="122">
        <f t="shared" si="5"/>
        <v>0</v>
      </c>
      <c r="N24" s="123" t="e">
        <f t="shared" si="6"/>
        <v>#DIV/0!</v>
      </c>
      <c r="O24" s="123" t="e">
        <f t="shared" si="7"/>
        <v>#DIV/0!</v>
      </c>
      <c r="P24" s="123" t="e">
        <f t="shared" si="8"/>
        <v>#DIV/0!</v>
      </c>
      <c r="R24" s="18"/>
    </row>
    <row r="25" spans="1:18" s="33" customFormat="1" ht="24" customHeight="1">
      <c r="A25" s="28"/>
      <c r="B25" s="28"/>
      <c r="C25" s="171">
        <f t="shared" si="4"/>
        <v>0</v>
      </c>
      <c r="D25" s="173"/>
      <c r="E25" s="168"/>
      <c r="F25" s="26"/>
      <c r="G25" s="26"/>
      <c r="H25" s="26"/>
      <c r="I25" s="26"/>
      <c r="J25" s="26"/>
      <c r="K25" s="26"/>
      <c r="L25" s="26"/>
      <c r="M25" s="122">
        <f t="shared" si="5"/>
        <v>0</v>
      </c>
      <c r="N25" s="123" t="e">
        <f t="shared" si="6"/>
        <v>#DIV/0!</v>
      </c>
      <c r="O25" s="123" t="e">
        <f t="shared" si="7"/>
        <v>#DIV/0!</v>
      </c>
      <c r="P25" s="123" t="e">
        <f t="shared" si="8"/>
        <v>#DIV/0!</v>
      </c>
      <c r="R25" s="18"/>
    </row>
    <row r="26" spans="1:16" s="33" customFormat="1" ht="24" customHeight="1">
      <c r="A26" s="37"/>
      <c r="B26" s="28"/>
      <c r="C26" s="171">
        <f t="shared" si="4"/>
        <v>0</v>
      </c>
      <c r="D26" s="173"/>
      <c r="E26" s="168"/>
      <c r="F26" s="26"/>
      <c r="G26" s="26"/>
      <c r="H26" s="26"/>
      <c r="I26" s="26"/>
      <c r="J26" s="26"/>
      <c r="K26" s="26"/>
      <c r="L26" s="26"/>
      <c r="M26" s="122">
        <f t="shared" si="5"/>
        <v>0</v>
      </c>
      <c r="N26" s="123" t="e">
        <f t="shared" si="6"/>
        <v>#DIV/0!</v>
      </c>
      <c r="O26" s="123" t="e">
        <f t="shared" si="7"/>
        <v>#DIV/0!</v>
      </c>
      <c r="P26" s="123" t="e">
        <f t="shared" si="8"/>
        <v>#DIV/0!</v>
      </c>
    </row>
    <row r="27" spans="1:16" s="33" customFormat="1" ht="24" customHeight="1">
      <c r="A27" s="37"/>
      <c r="B27" s="28"/>
      <c r="C27" s="171">
        <f t="shared" si="4"/>
        <v>0</v>
      </c>
      <c r="D27" s="173"/>
      <c r="E27" s="168"/>
      <c r="F27" s="26"/>
      <c r="G27" s="26"/>
      <c r="H27" s="26"/>
      <c r="I27" s="26"/>
      <c r="J27" s="26"/>
      <c r="K27" s="26"/>
      <c r="L27" s="26"/>
      <c r="M27" s="122">
        <f t="shared" si="5"/>
        <v>0</v>
      </c>
      <c r="N27" s="123" t="e">
        <f t="shared" si="6"/>
        <v>#DIV/0!</v>
      </c>
      <c r="O27" s="123" t="e">
        <f t="shared" si="7"/>
        <v>#DIV/0!</v>
      </c>
      <c r="P27" s="123" t="e">
        <f t="shared" si="8"/>
        <v>#DIV/0!</v>
      </c>
    </row>
    <row r="28" spans="1:16" s="33" customFormat="1" ht="24" customHeight="1" thickBot="1">
      <c r="A28" s="37"/>
      <c r="B28" s="28"/>
      <c r="C28" s="171">
        <f t="shared" si="4"/>
        <v>0</v>
      </c>
      <c r="D28" s="173"/>
      <c r="E28" s="168"/>
      <c r="F28" s="26"/>
      <c r="G28" s="26"/>
      <c r="H28" s="26"/>
      <c r="I28" s="26"/>
      <c r="J28" s="26"/>
      <c r="K28" s="26"/>
      <c r="L28" s="26"/>
      <c r="M28" s="122">
        <f t="shared" si="5"/>
        <v>0</v>
      </c>
      <c r="N28" s="123" t="e">
        <f t="shared" si="6"/>
        <v>#DIV/0!</v>
      </c>
      <c r="O28" s="127" t="e">
        <f t="shared" si="7"/>
        <v>#DIV/0!</v>
      </c>
      <c r="P28" s="127" t="e">
        <f t="shared" si="8"/>
        <v>#DIV/0!</v>
      </c>
    </row>
    <row r="29" spans="1:16" s="33" customFormat="1" ht="24" customHeight="1">
      <c r="A29" s="186" t="s">
        <v>145</v>
      </c>
      <c r="B29" s="188"/>
      <c r="C29" s="118">
        <f aca="true" t="shared" si="9" ref="C29:M29">SUM(C8:C28)</f>
        <v>17</v>
      </c>
      <c r="D29" s="172">
        <f t="shared" si="9"/>
        <v>1</v>
      </c>
      <c r="E29" s="172">
        <f t="shared" si="9"/>
        <v>2</v>
      </c>
      <c r="F29" s="118">
        <f t="shared" si="9"/>
        <v>2</v>
      </c>
      <c r="G29" s="118">
        <f t="shared" si="9"/>
        <v>2</v>
      </c>
      <c r="H29" s="118">
        <f t="shared" si="9"/>
        <v>2</v>
      </c>
      <c r="I29" s="118">
        <f t="shared" si="9"/>
        <v>2</v>
      </c>
      <c r="J29" s="118">
        <f t="shared" si="9"/>
        <v>2</v>
      </c>
      <c r="K29" s="118">
        <f t="shared" si="9"/>
        <v>2</v>
      </c>
      <c r="L29" s="118">
        <f t="shared" si="9"/>
        <v>2</v>
      </c>
      <c r="M29" s="118">
        <f t="shared" si="9"/>
        <v>16</v>
      </c>
      <c r="N29" s="125"/>
      <c r="O29" s="310"/>
      <c r="P29" s="311"/>
    </row>
    <row r="30" spans="1:16" s="33" customFormat="1" ht="24" customHeight="1" thickBot="1">
      <c r="A30" s="300" t="s">
        <v>146</v>
      </c>
      <c r="B30" s="300"/>
      <c r="C30" s="6">
        <f>C29*100/C29</f>
        <v>100</v>
      </c>
      <c r="D30" s="7">
        <f>D29*100/C29</f>
        <v>5.882352941176471</v>
      </c>
      <c r="E30" s="7">
        <f>E29*100/C29</f>
        <v>11.764705882352942</v>
      </c>
      <c r="F30" s="7">
        <f>F29*100/C29</f>
        <v>11.764705882352942</v>
      </c>
      <c r="G30" s="7">
        <f>G29*100/C29</f>
        <v>11.764705882352942</v>
      </c>
      <c r="H30" s="7">
        <f>H29*100/C29</f>
        <v>11.764705882352942</v>
      </c>
      <c r="I30" s="7">
        <f>I29*100/C29</f>
        <v>11.764705882352942</v>
      </c>
      <c r="J30" s="7">
        <f>J29*100/C29</f>
        <v>11.764705882352942</v>
      </c>
      <c r="K30" s="7">
        <f>K29*100/C29</f>
        <v>11.764705882352942</v>
      </c>
      <c r="L30" s="7">
        <f>L29*100/C29</f>
        <v>11.764705882352942</v>
      </c>
      <c r="M30" s="16">
        <f>M29*100/C29</f>
        <v>94.11764705882354</v>
      </c>
      <c r="N30" s="126"/>
      <c r="O30" s="312"/>
      <c r="P30" s="313"/>
    </row>
    <row r="31" spans="3:14" s="33" customFormat="1" ht="24" customHeight="1">
      <c r="C31" s="295" t="s">
        <v>78</v>
      </c>
      <c r="D31" s="295"/>
      <c r="E31" s="295"/>
      <c r="F31" s="295"/>
      <c r="G31" s="295"/>
      <c r="H31" s="295"/>
      <c r="I31" s="295"/>
      <c r="J31" s="295"/>
      <c r="K31" s="295"/>
      <c r="L31" s="295"/>
      <c r="M31" s="18"/>
      <c r="N31" s="18"/>
    </row>
    <row r="32" spans="3:14" s="33" customFormat="1" ht="24" customHeight="1">
      <c r="C32" s="295" t="s">
        <v>143</v>
      </c>
      <c r="D32" s="295"/>
      <c r="E32" s="295"/>
      <c r="F32" s="295"/>
      <c r="G32" s="295"/>
      <c r="H32" s="295"/>
      <c r="I32" s="295"/>
      <c r="J32" s="295"/>
      <c r="K32" s="295"/>
      <c r="L32" s="295"/>
      <c r="M32" s="18"/>
      <c r="N32" s="18"/>
    </row>
    <row r="33" spans="2:16" s="33" customFormat="1" ht="29.25">
      <c r="B33" s="110" t="s">
        <v>1</v>
      </c>
      <c r="C33" s="110"/>
      <c r="D33" s="110"/>
      <c r="E33" s="110"/>
      <c r="F33" s="110"/>
      <c r="G33" s="119" t="s">
        <v>144</v>
      </c>
      <c r="H33" s="119"/>
      <c r="I33" s="110"/>
      <c r="J33" s="110"/>
      <c r="K33" s="110"/>
      <c r="L33" s="110"/>
      <c r="M33" s="110"/>
      <c r="N33" s="110"/>
      <c r="O33" s="110"/>
      <c r="P33" s="110"/>
    </row>
    <row r="34" spans="2:16" s="33" customFormat="1" ht="24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3:16" s="33" customFormat="1" ht="24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3:16" s="33" customFormat="1" ht="24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5:14" s="33" customFormat="1" ht="24"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5:14" s="33" customFormat="1" ht="24"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5:14" s="33" customFormat="1" ht="24"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2" ht="21.75">
      <c r="A42" t="s">
        <v>1</v>
      </c>
    </row>
  </sheetData>
  <sheetProtection/>
  <mergeCells count="22">
    <mergeCell ref="O29:P30"/>
    <mergeCell ref="Q1:Z1"/>
    <mergeCell ref="L1:P1"/>
    <mergeCell ref="O2:P2"/>
    <mergeCell ref="O4:O6"/>
    <mergeCell ref="P4:P6"/>
    <mergeCell ref="B1:E1"/>
    <mergeCell ref="F1:K1"/>
    <mergeCell ref="E4:L4"/>
    <mergeCell ref="F2:G2"/>
    <mergeCell ref="K2:L2"/>
    <mergeCell ref="H2:J2"/>
    <mergeCell ref="B4:B6"/>
    <mergeCell ref="C32:L32"/>
    <mergeCell ref="C31:L31"/>
    <mergeCell ref="E5:L5"/>
    <mergeCell ref="A29:B29"/>
    <mergeCell ref="A18:B18"/>
    <mergeCell ref="A30:B30"/>
    <mergeCell ref="A7:B7"/>
    <mergeCell ref="A4:A5"/>
    <mergeCell ref="D4:D5"/>
  </mergeCells>
  <printOptions/>
  <pageMargins left="0.1968503937007874" right="0" top="0.5905511811023623" bottom="0.3937007874015748" header="0.5118110236220472" footer="0.5118110236220472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zoomScalePageLayoutView="0" workbookViewId="0" topLeftCell="A1">
      <selection activeCell="B1" sqref="B1:D1"/>
    </sheetView>
  </sheetViews>
  <sheetFormatPr defaultColWidth="9.140625" defaultRowHeight="21.75"/>
  <cols>
    <col min="1" max="1" width="7.7109375" style="0" customWidth="1"/>
    <col min="2" max="2" width="26.7109375" style="0" customWidth="1"/>
    <col min="3" max="3" width="9.421875" style="0" customWidth="1"/>
    <col min="4" max="11" width="5.7109375" style="1" customWidth="1"/>
    <col min="12" max="12" width="5.28125" style="1" customWidth="1"/>
    <col min="13" max="13" width="5.421875" style="1" hidden="1" customWidth="1"/>
    <col min="14" max="14" width="7.00390625" style="0" customWidth="1"/>
    <col min="15" max="15" width="7.140625" style="0" customWidth="1"/>
    <col min="17" max="17" width="16.57421875" style="0" customWidth="1"/>
  </cols>
  <sheetData>
    <row r="1" spans="1:25" s="33" customFormat="1" ht="29.25">
      <c r="A1" s="34"/>
      <c r="B1" s="304" t="s">
        <v>138</v>
      </c>
      <c r="C1" s="304"/>
      <c r="D1" s="304"/>
      <c r="E1" s="304"/>
      <c r="F1" s="304"/>
      <c r="G1" s="304"/>
      <c r="H1" s="304"/>
      <c r="I1" s="304"/>
      <c r="J1" s="304"/>
      <c r="K1" s="304" t="s">
        <v>1</v>
      </c>
      <c r="L1" s="304"/>
      <c r="M1" s="304"/>
      <c r="N1" s="304"/>
      <c r="O1" s="304"/>
      <c r="P1" s="314" t="s">
        <v>1</v>
      </c>
      <c r="Q1" s="314"/>
      <c r="R1" s="314"/>
      <c r="S1" s="314"/>
      <c r="T1" s="314"/>
      <c r="U1" s="314"/>
      <c r="V1" s="314"/>
      <c r="W1" s="314"/>
      <c r="X1" s="314"/>
      <c r="Y1" s="314"/>
    </row>
    <row r="2" spans="1:17" s="33" customFormat="1" ht="29.25">
      <c r="A2" s="34"/>
      <c r="C2" s="38" t="s">
        <v>48</v>
      </c>
      <c r="E2" s="295"/>
      <c r="F2" s="295"/>
      <c r="G2" s="304" t="s">
        <v>49</v>
      </c>
      <c r="H2" s="304"/>
      <c r="I2" s="304"/>
      <c r="J2" s="295"/>
      <c r="K2" s="295"/>
      <c r="M2" s="38"/>
      <c r="N2" s="304" t="s">
        <v>1</v>
      </c>
      <c r="O2" s="304"/>
      <c r="P2" s="33" t="s">
        <v>1</v>
      </c>
      <c r="Q2" s="18" t="s">
        <v>1</v>
      </c>
    </row>
    <row r="3" spans="1:17" s="33" customFormat="1" ht="29.25">
      <c r="A3" s="34"/>
      <c r="F3" s="35" t="s">
        <v>75</v>
      </c>
      <c r="G3" s="35"/>
      <c r="H3" s="38" t="s">
        <v>77</v>
      </c>
      <c r="M3" s="38"/>
      <c r="N3" s="36" t="s">
        <v>1</v>
      </c>
      <c r="O3" s="38"/>
      <c r="P3" s="33" t="s">
        <v>1</v>
      </c>
      <c r="Q3" s="18" t="s">
        <v>1</v>
      </c>
    </row>
    <row r="4" spans="1:17" s="33" customFormat="1" ht="24">
      <c r="A4" s="301" t="s">
        <v>51</v>
      </c>
      <c r="B4" s="307" t="s">
        <v>50</v>
      </c>
      <c r="C4" s="111" t="s">
        <v>72</v>
      </c>
      <c r="D4" s="305" t="s">
        <v>15</v>
      </c>
      <c r="E4" s="305"/>
      <c r="F4" s="305"/>
      <c r="G4" s="305"/>
      <c r="H4" s="305"/>
      <c r="I4" s="305"/>
      <c r="J4" s="305"/>
      <c r="K4" s="306"/>
      <c r="L4" s="45" t="s">
        <v>80</v>
      </c>
      <c r="M4" s="45"/>
      <c r="N4" s="315" t="s">
        <v>70</v>
      </c>
      <c r="O4" s="316" t="s">
        <v>0</v>
      </c>
      <c r="Q4" s="18" t="s">
        <v>1</v>
      </c>
    </row>
    <row r="5" spans="1:17" s="33" customFormat="1" ht="24">
      <c r="A5" s="302"/>
      <c r="B5" s="308"/>
      <c r="C5" s="112" t="s">
        <v>4</v>
      </c>
      <c r="D5" s="296" t="s">
        <v>74</v>
      </c>
      <c r="E5" s="296"/>
      <c r="F5" s="296"/>
      <c r="G5" s="296"/>
      <c r="H5" s="296"/>
      <c r="I5" s="296"/>
      <c r="J5" s="296"/>
      <c r="K5" s="297"/>
      <c r="L5" s="46" t="s">
        <v>81</v>
      </c>
      <c r="M5" s="46" t="s">
        <v>139</v>
      </c>
      <c r="N5" s="315"/>
      <c r="O5" s="317"/>
      <c r="Q5" s="18" t="s">
        <v>1</v>
      </c>
    </row>
    <row r="6" spans="1:17" s="33" customFormat="1" ht="24">
      <c r="A6" s="24" t="s">
        <v>71</v>
      </c>
      <c r="B6" s="309"/>
      <c r="C6" s="113" t="s">
        <v>73</v>
      </c>
      <c r="D6" s="103">
        <v>0</v>
      </c>
      <c r="E6" s="104">
        <v>1</v>
      </c>
      <c r="F6" s="104">
        <v>1.5</v>
      </c>
      <c r="G6" s="104">
        <v>2</v>
      </c>
      <c r="H6" s="104">
        <v>2.5</v>
      </c>
      <c r="I6" s="104">
        <v>3</v>
      </c>
      <c r="J6" s="102">
        <v>3.5</v>
      </c>
      <c r="K6" s="102">
        <v>4</v>
      </c>
      <c r="L6" s="24" t="s">
        <v>82</v>
      </c>
      <c r="M6" s="47"/>
      <c r="N6" s="315"/>
      <c r="O6" s="317"/>
      <c r="Q6" s="18" t="s">
        <v>1</v>
      </c>
    </row>
    <row r="7" spans="1:19" s="33" customFormat="1" ht="24" customHeight="1">
      <c r="A7" s="298" t="s">
        <v>140</v>
      </c>
      <c r="B7" s="299"/>
      <c r="C7" s="120"/>
      <c r="D7" s="124"/>
      <c r="E7" s="124"/>
      <c r="F7" s="124"/>
      <c r="G7" s="124"/>
      <c r="H7" s="124"/>
      <c r="I7" s="124"/>
      <c r="J7" s="124"/>
      <c r="K7" s="124"/>
      <c r="L7" s="114" t="s">
        <v>1</v>
      </c>
      <c r="M7" s="115" t="e">
        <f>+((D7*0)+(H7*1)+(I7*4)+(J7*9)+(K7*16))/L7</f>
        <v>#VALUE!</v>
      </c>
      <c r="N7" s="116" t="s">
        <v>1</v>
      </c>
      <c r="O7" s="116" t="s">
        <v>1</v>
      </c>
      <c r="P7" s="33" t="s">
        <v>1</v>
      </c>
      <c r="Q7" s="33" t="s">
        <v>1</v>
      </c>
      <c r="S7" s="33" t="s">
        <v>1</v>
      </c>
    </row>
    <row r="8" spans="1:17" s="33" customFormat="1" ht="24" customHeight="1">
      <c r="A8" s="37"/>
      <c r="B8" s="117"/>
      <c r="C8" s="121">
        <f aca="true" t="shared" si="0" ref="C8:C17">L8</f>
        <v>0</v>
      </c>
      <c r="D8" s="107"/>
      <c r="E8" s="107"/>
      <c r="F8" s="107"/>
      <c r="G8" s="107"/>
      <c r="H8" s="107"/>
      <c r="I8" s="107"/>
      <c r="J8" s="107"/>
      <c r="K8" s="107"/>
      <c r="L8" s="122">
        <f aca="true" t="shared" si="1" ref="L8:L17">SUM(D8:K8)</f>
        <v>0</v>
      </c>
      <c r="M8" s="123" t="e">
        <f aca="true" t="shared" si="2" ref="M8:M17">+((D8*0)+(E8*1)+(F8*2.25)+(G8*4)+(H8*6.25)+(I8*9)+(J8*12.25)+(K8*16))/L8</f>
        <v>#DIV/0!</v>
      </c>
      <c r="N8" s="123" t="e">
        <f aca="true" t="shared" si="3" ref="N8:N17">+((0*D8)+(1*E8)+(1.5*F8)+(2*G8)+(2.5*H8)+(3*I8)+(3.5*J8)+(4*K8))/L8</f>
        <v>#DIV/0!</v>
      </c>
      <c r="O8" s="123" t="e">
        <f aca="true" t="shared" si="4" ref="O8:O17">+(M8-(N8^2))^0.5</f>
        <v>#DIV/0!</v>
      </c>
      <c r="P8" s="33" t="s">
        <v>1</v>
      </c>
      <c r="Q8" s="1" t="s">
        <v>1</v>
      </c>
    </row>
    <row r="9" spans="1:17" s="33" customFormat="1" ht="24" customHeight="1">
      <c r="A9" s="37"/>
      <c r="B9" s="117"/>
      <c r="C9" s="121">
        <f t="shared" si="0"/>
        <v>0</v>
      </c>
      <c r="D9" s="26"/>
      <c r="E9" s="26"/>
      <c r="F9" s="26"/>
      <c r="G9" s="26"/>
      <c r="H9" s="26"/>
      <c r="I9" s="26"/>
      <c r="J9" s="26"/>
      <c r="K9" s="26"/>
      <c r="L9" s="122">
        <f t="shared" si="1"/>
        <v>0</v>
      </c>
      <c r="M9" s="123" t="e">
        <f t="shared" si="2"/>
        <v>#DIV/0!</v>
      </c>
      <c r="N9" s="123" t="e">
        <f t="shared" si="3"/>
        <v>#DIV/0!</v>
      </c>
      <c r="O9" s="123" t="e">
        <f t="shared" si="4"/>
        <v>#DIV/0!</v>
      </c>
      <c r="Q9" s="1" t="s">
        <v>1</v>
      </c>
    </row>
    <row r="10" spans="1:15" s="33" customFormat="1" ht="24" customHeight="1">
      <c r="A10" s="37"/>
      <c r="B10" s="117"/>
      <c r="C10" s="121">
        <f t="shared" si="0"/>
        <v>0</v>
      </c>
      <c r="D10" s="26"/>
      <c r="E10" s="26"/>
      <c r="F10" s="26"/>
      <c r="G10" s="26"/>
      <c r="H10" s="26"/>
      <c r="I10" s="26"/>
      <c r="J10" s="26"/>
      <c r="K10" s="26"/>
      <c r="L10" s="122">
        <f t="shared" si="1"/>
        <v>0</v>
      </c>
      <c r="M10" s="123" t="e">
        <f t="shared" si="2"/>
        <v>#DIV/0!</v>
      </c>
      <c r="N10" s="123" t="e">
        <f t="shared" si="3"/>
        <v>#DIV/0!</v>
      </c>
      <c r="O10" s="123" t="e">
        <f t="shared" si="4"/>
        <v>#DIV/0!</v>
      </c>
    </row>
    <row r="11" spans="1:15" s="33" customFormat="1" ht="24" customHeight="1">
      <c r="A11" s="37"/>
      <c r="B11" s="28"/>
      <c r="C11" s="121">
        <f t="shared" si="0"/>
        <v>0</v>
      </c>
      <c r="D11" s="26"/>
      <c r="E11" s="26"/>
      <c r="F11" s="26"/>
      <c r="G11" s="26"/>
      <c r="H11" s="26"/>
      <c r="I11" s="26"/>
      <c r="J11" s="26"/>
      <c r="K11" s="26"/>
      <c r="L11" s="122">
        <f t="shared" si="1"/>
        <v>0</v>
      </c>
      <c r="M11" s="123" t="e">
        <f t="shared" si="2"/>
        <v>#DIV/0!</v>
      </c>
      <c r="N11" s="123" t="e">
        <f t="shared" si="3"/>
        <v>#DIV/0!</v>
      </c>
      <c r="O11" s="123" t="e">
        <f t="shared" si="4"/>
        <v>#DIV/0!</v>
      </c>
    </row>
    <row r="12" spans="1:15" s="33" customFormat="1" ht="24" customHeight="1">
      <c r="A12" s="37"/>
      <c r="B12" s="37"/>
      <c r="C12" s="121">
        <f t="shared" si="0"/>
        <v>0</v>
      </c>
      <c r="D12" s="26"/>
      <c r="E12" s="26"/>
      <c r="F12" s="26"/>
      <c r="G12" s="26"/>
      <c r="H12" s="26"/>
      <c r="I12" s="26"/>
      <c r="J12" s="26"/>
      <c r="K12" s="26"/>
      <c r="L12" s="122">
        <f t="shared" si="1"/>
        <v>0</v>
      </c>
      <c r="M12" s="123" t="e">
        <f t="shared" si="2"/>
        <v>#DIV/0!</v>
      </c>
      <c r="N12" s="123" t="e">
        <f t="shared" si="3"/>
        <v>#DIV/0!</v>
      </c>
      <c r="O12" s="123" t="e">
        <f t="shared" si="4"/>
        <v>#DIV/0!</v>
      </c>
    </row>
    <row r="13" spans="1:15" s="33" customFormat="1" ht="24" customHeight="1">
      <c r="A13" s="37"/>
      <c r="B13" s="37"/>
      <c r="C13" s="121">
        <f t="shared" si="0"/>
        <v>0</v>
      </c>
      <c r="D13" s="26"/>
      <c r="E13" s="26"/>
      <c r="F13" s="26"/>
      <c r="G13" s="26"/>
      <c r="H13" s="26"/>
      <c r="I13" s="26"/>
      <c r="J13" s="26"/>
      <c r="K13" s="26"/>
      <c r="L13" s="122">
        <f t="shared" si="1"/>
        <v>0</v>
      </c>
      <c r="M13" s="123" t="e">
        <f t="shared" si="2"/>
        <v>#DIV/0!</v>
      </c>
      <c r="N13" s="123" t="e">
        <f t="shared" si="3"/>
        <v>#DIV/0!</v>
      </c>
      <c r="O13" s="123" t="e">
        <f t="shared" si="4"/>
        <v>#DIV/0!</v>
      </c>
    </row>
    <row r="14" spans="1:17" s="33" customFormat="1" ht="24" customHeight="1">
      <c r="A14" s="37"/>
      <c r="B14" s="37"/>
      <c r="C14" s="121">
        <f t="shared" si="0"/>
        <v>0</v>
      </c>
      <c r="D14" s="26"/>
      <c r="E14" s="26"/>
      <c r="F14" s="26"/>
      <c r="G14" s="26"/>
      <c r="H14" s="26"/>
      <c r="I14" s="26"/>
      <c r="J14" s="26"/>
      <c r="K14" s="26"/>
      <c r="L14" s="122">
        <f t="shared" si="1"/>
        <v>0</v>
      </c>
      <c r="M14" s="123" t="e">
        <f t="shared" si="2"/>
        <v>#DIV/0!</v>
      </c>
      <c r="N14" s="123" t="e">
        <f t="shared" si="3"/>
        <v>#DIV/0!</v>
      </c>
      <c r="O14" s="123" t="e">
        <f t="shared" si="4"/>
        <v>#DIV/0!</v>
      </c>
      <c r="Q14" s="18" t="s">
        <v>1</v>
      </c>
    </row>
    <row r="15" spans="1:17" s="33" customFormat="1" ht="24" customHeight="1">
      <c r="A15" s="37"/>
      <c r="B15" s="37"/>
      <c r="C15" s="121">
        <f t="shared" si="0"/>
        <v>0</v>
      </c>
      <c r="D15" s="26"/>
      <c r="E15" s="26"/>
      <c r="F15" s="26"/>
      <c r="G15" s="26"/>
      <c r="H15" s="26"/>
      <c r="I15" s="26"/>
      <c r="J15" s="26"/>
      <c r="K15" s="26"/>
      <c r="L15" s="122">
        <f t="shared" si="1"/>
        <v>0</v>
      </c>
      <c r="M15" s="123" t="e">
        <f t="shared" si="2"/>
        <v>#DIV/0!</v>
      </c>
      <c r="N15" s="123" t="e">
        <f t="shared" si="3"/>
        <v>#DIV/0!</v>
      </c>
      <c r="O15" s="123" t="e">
        <f t="shared" si="4"/>
        <v>#DIV/0!</v>
      </c>
      <c r="Q15" s="18" t="s">
        <v>141</v>
      </c>
    </row>
    <row r="16" spans="1:17" s="33" customFormat="1" ht="24" customHeight="1">
      <c r="A16" s="37"/>
      <c r="B16" s="37"/>
      <c r="C16" s="121">
        <f t="shared" si="0"/>
        <v>0</v>
      </c>
      <c r="D16" s="26"/>
      <c r="E16" s="26"/>
      <c r="F16" s="26"/>
      <c r="G16" s="26"/>
      <c r="H16" s="26"/>
      <c r="I16" s="26"/>
      <c r="J16" s="26"/>
      <c r="K16" s="26"/>
      <c r="L16" s="122">
        <f t="shared" si="1"/>
        <v>0</v>
      </c>
      <c r="M16" s="123" t="e">
        <f t="shared" si="2"/>
        <v>#DIV/0!</v>
      </c>
      <c r="N16" s="123" t="e">
        <f t="shared" si="3"/>
        <v>#DIV/0!</v>
      </c>
      <c r="O16" s="123" t="e">
        <f t="shared" si="4"/>
        <v>#DIV/0!</v>
      </c>
      <c r="Q16" s="18"/>
    </row>
    <row r="17" spans="1:17" s="33" customFormat="1" ht="24" customHeight="1">
      <c r="A17" s="37"/>
      <c r="B17" s="37"/>
      <c r="C17" s="121">
        <f t="shared" si="0"/>
        <v>0</v>
      </c>
      <c r="D17" s="26"/>
      <c r="E17" s="26"/>
      <c r="F17" s="26"/>
      <c r="G17" s="26"/>
      <c r="H17" s="26"/>
      <c r="I17" s="26"/>
      <c r="J17" s="26"/>
      <c r="K17" s="26"/>
      <c r="L17" s="122">
        <f t="shared" si="1"/>
        <v>0</v>
      </c>
      <c r="M17" s="123" t="e">
        <f t="shared" si="2"/>
        <v>#DIV/0!</v>
      </c>
      <c r="N17" s="123" t="e">
        <f t="shared" si="3"/>
        <v>#DIV/0!</v>
      </c>
      <c r="O17" s="123" t="e">
        <f t="shared" si="4"/>
        <v>#DIV/0!</v>
      </c>
      <c r="Q17" s="18"/>
    </row>
    <row r="18" spans="1:17" s="33" customFormat="1" ht="24" customHeight="1">
      <c r="A18" s="298" t="s">
        <v>142</v>
      </c>
      <c r="B18" s="299"/>
      <c r="C18" s="121"/>
      <c r="D18" s="124"/>
      <c r="E18" s="124"/>
      <c r="F18" s="124"/>
      <c r="G18" s="124"/>
      <c r="H18" s="124"/>
      <c r="I18" s="124"/>
      <c r="J18" s="124"/>
      <c r="K18" s="124"/>
      <c r="L18" s="122"/>
      <c r="M18" s="123"/>
      <c r="N18" s="123"/>
      <c r="O18" s="123"/>
      <c r="Q18" s="18"/>
    </row>
    <row r="19" spans="1:17" s="33" customFormat="1" ht="24" customHeight="1">
      <c r="A19" s="37"/>
      <c r="B19" s="37"/>
      <c r="C19" s="121">
        <f aca="true" t="shared" si="5" ref="C19:C28">L19</f>
        <v>0</v>
      </c>
      <c r="D19" s="26"/>
      <c r="E19" s="26"/>
      <c r="F19" s="26"/>
      <c r="G19" s="26"/>
      <c r="H19" s="26"/>
      <c r="I19" s="26"/>
      <c r="J19" s="26"/>
      <c r="K19" s="26"/>
      <c r="L19" s="122">
        <f aca="true" t="shared" si="6" ref="L19:L28">SUM(D19:K19)</f>
        <v>0</v>
      </c>
      <c r="M19" s="123" t="e">
        <f aca="true" t="shared" si="7" ref="M19:M28">+((D19*0)+(E19*1)+(F19*2.25)+(G19*4)+(H19*6.25)+(I19*9)+(J19*12.25)+(K19*16))/L19</f>
        <v>#DIV/0!</v>
      </c>
      <c r="N19" s="123" t="e">
        <f aca="true" t="shared" si="8" ref="N19:N28">+((0*D19)+(1*E19)+(1.5*F19)+(2*G19)+(2.5*H19)+(3*I19)+(3.5*J19)+(4*K19))/L19</f>
        <v>#DIV/0!</v>
      </c>
      <c r="O19" s="123" t="e">
        <f aca="true" t="shared" si="9" ref="O19:O28">+(M19-(N19^2))^0.5</f>
        <v>#DIV/0!</v>
      </c>
      <c r="Q19" s="18"/>
    </row>
    <row r="20" spans="1:17" s="33" customFormat="1" ht="24" customHeight="1">
      <c r="A20" s="37"/>
      <c r="B20" s="37"/>
      <c r="C20" s="121">
        <f t="shared" si="5"/>
        <v>0</v>
      </c>
      <c r="D20" s="26"/>
      <c r="E20" s="26"/>
      <c r="F20" s="26"/>
      <c r="G20" s="26"/>
      <c r="H20" s="26"/>
      <c r="I20" s="26"/>
      <c r="J20" s="26"/>
      <c r="K20" s="26"/>
      <c r="L20" s="122">
        <f t="shared" si="6"/>
        <v>0</v>
      </c>
      <c r="M20" s="123" t="e">
        <f t="shared" si="7"/>
        <v>#DIV/0!</v>
      </c>
      <c r="N20" s="123" t="e">
        <f t="shared" si="8"/>
        <v>#DIV/0!</v>
      </c>
      <c r="O20" s="123" t="e">
        <f t="shared" si="9"/>
        <v>#DIV/0!</v>
      </c>
      <c r="Q20" s="18"/>
    </row>
    <row r="21" spans="1:17" s="33" customFormat="1" ht="24" customHeight="1">
      <c r="A21" s="28"/>
      <c r="B21" s="28"/>
      <c r="C21" s="121">
        <f t="shared" si="5"/>
        <v>0</v>
      </c>
      <c r="D21" s="26"/>
      <c r="E21" s="26"/>
      <c r="F21" s="26"/>
      <c r="G21" s="26"/>
      <c r="H21" s="26"/>
      <c r="I21" s="26"/>
      <c r="J21" s="26"/>
      <c r="K21" s="26"/>
      <c r="L21" s="122">
        <f t="shared" si="6"/>
        <v>0</v>
      </c>
      <c r="M21" s="123" t="e">
        <f t="shared" si="7"/>
        <v>#DIV/0!</v>
      </c>
      <c r="N21" s="123" t="e">
        <f t="shared" si="8"/>
        <v>#DIV/0!</v>
      </c>
      <c r="O21" s="123" t="e">
        <f t="shared" si="9"/>
        <v>#DIV/0!</v>
      </c>
      <c r="Q21" s="18"/>
    </row>
    <row r="22" spans="1:17" s="33" customFormat="1" ht="24" customHeight="1">
      <c r="A22" s="28"/>
      <c r="B22" s="28"/>
      <c r="C22" s="121">
        <f t="shared" si="5"/>
        <v>0</v>
      </c>
      <c r="D22" s="26"/>
      <c r="E22" s="26"/>
      <c r="F22" s="26"/>
      <c r="G22" s="26"/>
      <c r="H22" s="26"/>
      <c r="I22" s="26"/>
      <c r="J22" s="26"/>
      <c r="K22" s="26"/>
      <c r="L22" s="122">
        <f t="shared" si="6"/>
        <v>0</v>
      </c>
      <c r="M22" s="123" t="e">
        <f t="shared" si="7"/>
        <v>#DIV/0!</v>
      </c>
      <c r="N22" s="123" t="e">
        <f t="shared" si="8"/>
        <v>#DIV/0!</v>
      </c>
      <c r="O22" s="123" t="e">
        <f t="shared" si="9"/>
        <v>#DIV/0!</v>
      </c>
      <c r="Q22" s="18"/>
    </row>
    <row r="23" spans="1:17" s="33" customFormat="1" ht="24" customHeight="1">
      <c r="A23" s="28"/>
      <c r="B23" s="28"/>
      <c r="C23" s="121">
        <f t="shared" si="5"/>
        <v>0</v>
      </c>
      <c r="D23" s="26"/>
      <c r="E23" s="26"/>
      <c r="F23" s="26"/>
      <c r="G23" s="26"/>
      <c r="H23" s="26"/>
      <c r="I23" s="26"/>
      <c r="J23" s="26"/>
      <c r="K23" s="26"/>
      <c r="L23" s="122">
        <f t="shared" si="6"/>
        <v>0</v>
      </c>
      <c r="M23" s="123" t="e">
        <f t="shared" si="7"/>
        <v>#DIV/0!</v>
      </c>
      <c r="N23" s="123" t="e">
        <f t="shared" si="8"/>
        <v>#DIV/0!</v>
      </c>
      <c r="O23" s="123" t="e">
        <f t="shared" si="9"/>
        <v>#DIV/0!</v>
      </c>
      <c r="Q23" s="18"/>
    </row>
    <row r="24" spans="1:17" s="33" customFormat="1" ht="24" customHeight="1">
      <c r="A24" s="28"/>
      <c r="B24" s="28"/>
      <c r="C24" s="121">
        <f t="shared" si="5"/>
        <v>0</v>
      </c>
      <c r="D24" s="26"/>
      <c r="E24" s="26"/>
      <c r="F24" s="26"/>
      <c r="G24" s="26"/>
      <c r="H24" s="26"/>
      <c r="I24" s="26"/>
      <c r="J24" s="26"/>
      <c r="K24" s="26"/>
      <c r="L24" s="122">
        <f t="shared" si="6"/>
        <v>0</v>
      </c>
      <c r="M24" s="123" t="e">
        <f t="shared" si="7"/>
        <v>#DIV/0!</v>
      </c>
      <c r="N24" s="123" t="e">
        <f t="shared" si="8"/>
        <v>#DIV/0!</v>
      </c>
      <c r="O24" s="123" t="e">
        <f t="shared" si="9"/>
        <v>#DIV/0!</v>
      </c>
      <c r="Q24" s="18"/>
    </row>
    <row r="25" spans="1:17" s="33" customFormat="1" ht="24" customHeight="1">
      <c r="A25" s="28"/>
      <c r="B25" s="28"/>
      <c r="C25" s="121">
        <f t="shared" si="5"/>
        <v>0</v>
      </c>
      <c r="D25" s="26"/>
      <c r="E25" s="26"/>
      <c r="F25" s="26"/>
      <c r="G25" s="26"/>
      <c r="H25" s="26"/>
      <c r="I25" s="26"/>
      <c r="J25" s="26"/>
      <c r="K25" s="26"/>
      <c r="L25" s="122">
        <f t="shared" si="6"/>
        <v>0</v>
      </c>
      <c r="M25" s="123" t="e">
        <f t="shared" si="7"/>
        <v>#DIV/0!</v>
      </c>
      <c r="N25" s="123" t="e">
        <f t="shared" si="8"/>
        <v>#DIV/0!</v>
      </c>
      <c r="O25" s="123" t="e">
        <f t="shared" si="9"/>
        <v>#DIV/0!</v>
      </c>
      <c r="Q25" s="18"/>
    </row>
    <row r="26" spans="1:15" s="33" customFormat="1" ht="24" customHeight="1">
      <c r="A26" s="37"/>
      <c r="B26" s="28"/>
      <c r="C26" s="121">
        <f t="shared" si="5"/>
        <v>0</v>
      </c>
      <c r="D26" s="26"/>
      <c r="E26" s="26"/>
      <c r="F26" s="26"/>
      <c r="G26" s="26"/>
      <c r="H26" s="26"/>
      <c r="I26" s="26"/>
      <c r="J26" s="26"/>
      <c r="K26" s="26"/>
      <c r="L26" s="122">
        <f t="shared" si="6"/>
        <v>0</v>
      </c>
      <c r="M26" s="123" t="e">
        <f t="shared" si="7"/>
        <v>#DIV/0!</v>
      </c>
      <c r="N26" s="123" t="e">
        <f t="shared" si="8"/>
        <v>#DIV/0!</v>
      </c>
      <c r="O26" s="123" t="e">
        <f t="shared" si="9"/>
        <v>#DIV/0!</v>
      </c>
    </row>
    <row r="27" spans="1:15" s="33" customFormat="1" ht="24" customHeight="1">
      <c r="A27" s="37"/>
      <c r="B27" s="28"/>
      <c r="C27" s="121">
        <f t="shared" si="5"/>
        <v>0</v>
      </c>
      <c r="D27" s="26"/>
      <c r="E27" s="26"/>
      <c r="F27" s="26"/>
      <c r="G27" s="26"/>
      <c r="H27" s="26"/>
      <c r="I27" s="26"/>
      <c r="J27" s="26"/>
      <c r="K27" s="26"/>
      <c r="L27" s="122">
        <f t="shared" si="6"/>
        <v>0</v>
      </c>
      <c r="M27" s="123" t="e">
        <f t="shared" si="7"/>
        <v>#DIV/0!</v>
      </c>
      <c r="N27" s="123" t="e">
        <f t="shared" si="8"/>
        <v>#DIV/0!</v>
      </c>
      <c r="O27" s="123" t="e">
        <f t="shared" si="9"/>
        <v>#DIV/0!</v>
      </c>
    </row>
    <row r="28" spans="1:15" s="33" customFormat="1" ht="24" customHeight="1" thickBot="1">
      <c r="A28" s="37"/>
      <c r="B28" s="28"/>
      <c r="C28" s="121">
        <f t="shared" si="5"/>
        <v>0</v>
      </c>
      <c r="D28" s="26"/>
      <c r="E28" s="26"/>
      <c r="F28" s="26"/>
      <c r="G28" s="26"/>
      <c r="H28" s="26"/>
      <c r="I28" s="26"/>
      <c r="J28" s="26"/>
      <c r="K28" s="26"/>
      <c r="L28" s="122">
        <f t="shared" si="6"/>
        <v>0</v>
      </c>
      <c r="M28" s="123" t="e">
        <f t="shared" si="7"/>
        <v>#DIV/0!</v>
      </c>
      <c r="N28" s="127" t="e">
        <f t="shared" si="8"/>
        <v>#DIV/0!</v>
      </c>
      <c r="O28" s="127" t="e">
        <f t="shared" si="9"/>
        <v>#DIV/0!</v>
      </c>
    </row>
    <row r="29" spans="1:15" s="33" customFormat="1" ht="24" customHeight="1">
      <c r="A29" s="186" t="s">
        <v>145</v>
      </c>
      <c r="B29" s="188"/>
      <c r="C29" s="118">
        <f aca="true" t="shared" si="10" ref="C29:L29">SUM(C8:C28)</f>
        <v>0</v>
      </c>
      <c r="D29" s="118">
        <f t="shared" si="10"/>
        <v>0</v>
      </c>
      <c r="E29" s="118">
        <f t="shared" si="10"/>
        <v>0</v>
      </c>
      <c r="F29" s="118">
        <f t="shared" si="10"/>
        <v>0</v>
      </c>
      <c r="G29" s="118">
        <f t="shared" si="10"/>
        <v>0</v>
      </c>
      <c r="H29" s="118">
        <f t="shared" si="10"/>
        <v>0</v>
      </c>
      <c r="I29" s="118">
        <f t="shared" si="10"/>
        <v>0</v>
      </c>
      <c r="J29" s="118">
        <f t="shared" si="10"/>
        <v>0</v>
      </c>
      <c r="K29" s="118">
        <f t="shared" si="10"/>
        <v>0</v>
      </c>
      <c r="L29" s="118">
        <f t="shared" si="10"/>
        <v>0</v>
      </c>
      <c r="M29" s="125"/>
      <c r="N29" s="310"/>
      <c r="O29" s="311"/>
    </row>
    <row r="30" spans="1:15" s="33" customFormat="1" ht="24" customHeight="1" thickBot="1">
      <c r="A30" s="300" t="s">
        <v>146</v>
      </c>
      <c r="B30" s="300"/>
      <c r="C30" s="6" t="e">
        <f>C29*100/C29</f>
        <v>#DIV/0!</v>
      </c>
      <c r="D30" s="7" t="e">
        <f>D29*100/C29</f>
        <v>#DIV/0!</v>
      </c>
      <c r="E30" s="7" t="e">
        <f>E29*100/C29</f>
        <v>#DIV/0!</v>
      </c>
      <c r="F30" s="7" t="e">
        <f>F29*100/C29</f>
        <v>#DIV/0!</v>
      </c>
      <c r="G30" s="7" t="e">
        <f>G29*100/C29</f>
        <v>#DIV/0!</v>
      </c>
      <c r="H30" s="7" t="e">
        <f>H29*100/C29</f>
        <v>#DIV/0!</v>
      </c>
      <c r="I30" s="7" t="e">
        <f>I29*100/C29</f>
        <v>#DIV/0!</v>
      </c>
      <c r="J30" s="7" t="e">
        <f>J29*100/C29</f>
        <v>#DIV/0!</v>
      </c>
      <c r="K30" s="7" t="e">
        <f>K29*100/C29</f>
        <v>#DIV/0!</v>
      </c>
      <c r="L30" s="16" t="e">
        <f>L29*100/C29</f>
        <v>#DIV/0!</v>
      </c>
      <c r="M30" s="126"/>
      <c r="N30" s="312"/>
      <c r="O30" s="313"/>
    </row>
    <row r="31" spans="3:13" s="33" customFormat="1" ht="24" customHeight="1">
      <c r="C31" s="295" t="s">
        <v>78</v>
      </c>
      <c r="D31" s="295"/>
      <c r="E31" s="295"/>
      <c r="F31" s="295"/>
      <c r="G31" s="295"/>
      <c r="H31" s="295"/>
      <c r="I31" s="295"/>
      <c r="J31" s="295"/>
      <c r="K31" s="295"/>
      <c r="L31" s="18"/>
      <c r="M31" s="18"/>
    </row>
    <row r="32" spans="3:13" s="33" customFormat="1" ht="24" customHeight="1">
      <c r="C32" s="295" t="s">
        <v>143</v>
      </c>
      <c r="D32" s="295"/>
      <c r="E32" s="295"/>
      <c r="F32" s="295"/>
      <c r="G32" s="295"/>
      <c r="H32" s="295"/>
      <c r="I32" s="295"/>
      <c r="J32" s="295"/>
      <c r="K32" s="295"/>
      <c r="L32" s="18"/>
      <c r="M32" s="18"/>
    </row>
    <row r="33" spans="2:15" s="33" customFormat="1" ht="29.25">
      <c r="B33" s="110" t="s">
        <v>1</v>
      </c>
      <c r="C33" s="110"/>
      <c r="D33" s="110"/>
      <c r="E33" s="110"/>
      <c r="F33" s="119" t="s">
        <v>144</v>
      </c>
      <c r="G33" s="119"/>
      <c r="H33" s="110"/>
      <c r="I33" s="110"/>
      <c r="J33" s="110"/>
      <c r="K33" s="110"/>
      <c r="L33" s="110"/>
      <c r="M33" s="110"/>
      <c r="N33" s="110"/>
      <c r="O33" s="110"/>
    </row>
    <row r="34" spans="2:15" s="33" customFormat="1" ht="24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3:15" s="33" customFormat="1" ht="24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3:15" s="33" customFormat="1" ht="24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4:13" s="33" customFormat="1" ht="24"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4:13" s="33" customFormat="1" ht="24"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4:13" s="33" customFormat="1" ht="24"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2" ht="21.75">
      <c r="A42" t="s">
        <v>1</v>
      </c>
    </row>
  </sheetData>
  <sheetProtection/>
  <mergeCells count="21">
    <mergeCell ref="C32:K32"/>
    <mergeCell ref="C31:K31"/>
    <mergeCell ref="D5:K5"/>
    <mergeCell ref="A29:B29"/>
    <mergeCell ref="A18:B18"/>
    <mergeCell ref="A30:B30"/>
    <mergeCell ref="A7:B7"/>
    <mergeCell ref="A4:A5"/>
    <mergeCell ref="B1:D1"/>
    <mergeCell ref="E1:J1"/>
    <mergeCell ref="D4:K4"/>
    <mergeCell ref="E2:F2"/>
    <mergeCell ref="J2:K2"/>
    <mergeCell ref="G2:I2"/>
    <mergeCell ref="B4:B6"/>
    <mergeCell ref="N29:O30"/>
    <mergeCell ref="P1:Y1"/>
    <mergeCell ref="K1:O1"/>
    <mergeCell ref="N2:O2"/>
    <mergeCell ref="N4:N6"/>
    <mergeCell ref="O4:O6"/>
  </mergeCells>
  <printOptions/>
  <pageMargins left="0.1968503937007874" right="0.1968503937007874" top="0.5905511811023623" bottom="0.3937007874015748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Tanong</dc:creator>
  <cp:keywords/>
  <dc:description/>
  <cp:lastModifiedBy>Windows 7 Ultimate</cp:lastModifiedBy>
  <cp:lastPrinted>2010-03-16T03:16:43Z</cp:lastPrinted>
  <dcterms:created xsi:type="dcterms:W3CDTF">2000-06-13T13:14:30Z</dcterms:created>
  <dcterms:modified xsi:type="dcterms:W3CDTF">2014-03-18T17:15:16Z</dcterms:modified>
  <cp:category/>
  <cp:version/>
  <cp:contentType/>
  <cp:contentStatus/>
</cp:coreProperties>
</file>